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6 йил объектлари\Автойул\М-39 а.й. Зангота 819 км ерости йули\"/>
    </mc:Choice>
  </mc:AlternateContent>
  <bookViews>
    <workbookView xWindow="0" yWindow="0" windowWidth="0" windowHeight="17715" tabRatio="828"/>
  </bookViews>
  <sheets>
    <sheet name="Cover" sheetId="25" r:id="rId1"/>
    <sheet name="Подписи" sheetId="37" r:id="rId2"/>
    <sheet name="Grand Summary" sheetId="2" r:id="rId3"/>
    <sheet name="BILL200" sheetId="39" r:id="rId4"/>
    <sheet name="BILL300" sheetId="40" r:id="rId5"/>
    <sheet name="BILL400" sheetId="38" r:id="rId6"/>
    <sheet name="BILL600" sheetId="7" r:id="rId7"/>
    <sheet name="Bill700 " sheetId="24" r:id="rId8"/>
    <sheet name="BILL900" sheetId="21" r:id="rId9"/>
    <sheet name="BILL1100" sheetId="33" r:id="rId10"/>
  </sheets>
  <definedNames>
    <definedName name="_xlnm._FilterDatabase" localSheetId="9" hidden="1">BILL1100!$A$8:$I$92</definedName>
    <definedName name="_xlnm.Print_Area" localSheetId="9">BILL1100!$A$1:$G$102</definedName>
    <definedName name="_xlnm.Print_Area" localSheetId="3">BILL200!$A$1:$G$27</definedName>
    <definedName name="_xlnm.Print_Area" localSheetId="4">BILL300!$A$1:$G$100</definedName>
    <definedName name="_xlnm.Print_Area" localSheetId="5">BILL400!$A$1:$G$30</definedName>
    <definedName name="_xlnm.Print_Area" localSheetId="6">BILL600!$A$1:$G$24</definedName>
    <definedName name="_xlnm.Print_Area" localSheetId="7">'Bill700 '!$A$1:$G$22</definedName>
    <definedName name="_xlnm.Print_Area" localSheetId="8">BILL900!$A$1:$G$32</definedName>
    <definedName name="_xlnm.Print_Area" localSheetId="0">Cover!$A$1:$I$22</definedName>
    <definedName name="_xlnm.Print_Area" localSheetId="2">'Grand Summary'!$A$1:$E$30</definedName>
    <definedName name="_xlnm.Print_Area" localSheetId="1">Подписи!$A$1:$I$11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8" i="33" l="1"/>
  <c r="E85" i="33"/>
  <c r="G22" i="21"/>
  <c r="G11" i="21"/>
  <c r="G10" i="21"/>
  <c r="C4" i="21"/>
  <c r="G13" i="24"/>
  <c r="G12" i="24"/>
  <c r="G10" i="24"/>
  <c r="G9" i="24"/>
  <c r="G8" i="24"/>
  <c r="C4" i="24"/>
  <c r="C4" i="7"/>
  <c r="G20" i="38"/>
  <c r="G12" i="38"/>
  <c r="G10" i="38"/>
  <c r="C4" i="38"/>
  <c r="G92" i="40"/>
  <c r="H14" i="40"/>
  <c r="H13" i="40"/>
  <c r="H11" i="40"/>
  <c r="H10" i="40"/>
  <c r="C4" i="40"/>
  <c r="G17" i="39"/>
  <c r="G15" i="39"/>
  <c r="G14" i="39"/>
  <c r="G13" i="39"/>
  <c r="E13" i="39"/>
  <c r="G11" i="39"/>
  <c r="G10" i="39"/>
  <c r="G9" i="39"/>
  <c r="C4" i="39"/>
  <c r="E18" i="2"/>
  <c r="E17" i="2"/>
  <c r="E15" i="2"/>
  <c r="E13" i="2"/>
  <c r="E12" i="2"/>
  <c r="E10" i="2"/>
  <c r="G9" i="2"/>
  <c r="G8" i="2"/>
  <c r="G7" i="2"/>
  <c r="C4" i="2"/>
  <c r="A6" i="37"/>
</calcChain>
</file>

<file path=xl/sharedStrings.xml><?xml version="1.0" encoding="utf-8"?>
<sst xmlns="http://schemas.openxmlformats.org/spreadsheetml/2006/main" count="987" uniqueCount="721">
  <si>
    <t>Иш ҳажмлари қайдномаси</t>
  </si>
  <si>
    <t>Ведомость Объемов Работ</t>
  </si>
  <si>
    <t xml:space="preserve">"М-39" халқаро автомобил йўлининг Зангиота туманидан ўтган аҳоли гавжум бўлган 819 км қисмида пиёдалар учун хавфсиз ер ости ўтиш йўлагини қуриш 
(ПҚ-165 ФРРУ) обектининг ишчи лойиҳасини ишлаб чиқишга </t>
  </si>
  <si>
    <t xml:space="preserve">Лойиҳа бош муҳандиси / ГИП                   </t>
  </si>
  <si>
    <t xml:space="preserve"> Саидов У</t>
  </si>
  <si>
    <r>
      <rPr>
        <b/>
        <sz val="11"/>
        <rFont val="Arial"/>
        <charset val="204"/>
      </rPr>
      <t>GRAND SUMMARY: ИШ ҲАЖМЛАРИ ЖАМЛАМА ҚАИДНОМАСИ / СВОДНАЯ ВЕДОМОСТЬ ОБЪЕМОВ РАБОТ</t>
    </r>
  </si>
  <si>
    <t>№</t>
  </si>
  <si>
    <t>Умумий смета</t>
  </si>
  <si>
    <t>Общая смета</t>
  </si>
  <si>
    <r>
      <rPr>
        <b/>
        <sz val="11"/>
        <rFont val="Arial"/>
        <charset val="204"/>
      </rPr>
      <t>Reference Ссьшка</t>
    </r>
  </si>
  <si>
    <r>
      <rPr>
        <b/>
        <sz val="11"/>
        <rFont val="Arial"/>
        <charset val="204"/>
      </rPr>
      <t>Amount Сумма</t>
    </r>
  </si>
  <si>
    <t>100</t>
  </si>
  <si>
    <t>ҚАЙДНОМА № 100 ДАСТЛАБКИ БАНДЛАР</t>
  </si>
  <si>
    <t>ВЕДОМОСТЬ № 100 ПРЕДВАРИТЕЛЬНЫЕ ПУНКТЫ</t>
  </si>
  <si>
    <t>200</t>
  </si>
  <si>
    <t>ҚАЙДНОМА № 200 УЧАСТКАНИ ТОЗАЛАШ</t>
  </si>
  <si>
    <t>ВЕДОМОСТЬ № 200 РАСЧИСТКА УЧАСТКА</t>
  </si>
  <si>
    <t>300</t>
  </si>
  <si>
    <t>ҚАЙДНОМА № 300 КОММУНИКАЦИЯЛАРНИ КЎЧИРИШ/ҚАЙТА ҚУРИШ</t>
  </si>
  <si>
    <t>ВЕДОМОСТЬ № 300 ПЕРЕНОС/ПЕРЕУСТРОЙСТВО КОММУНИКАЦИЙ</t>
  </si>
  <si>
    <t>400</t>
  </si>
  <si>
    <t>ҚАЙДНОМА №400 ЕР ИШЛАРИ</t>
  </si>
  <si>
    <t>ВЕДОМОСТЬ № 400 ЗЕМЛЯНЫЕ РАБОТЫ</t>
  </si>
  <si>
    <t>500</t>
  </si>
  <si>
    <t>ҚАЙДНОМА № 500 СУВ КЕТКАЗИШ ИШЛАРИ</t>
  </si>
  <si>
    <t>ВЕДОМОСТЬ № 500 ВОДООТВОДНЫЕ РАБОТЫ</t>
  </si>
  <si>
    <t>600</t>
  </si>
  <si>
    <t>ҚАЙДНОМА № 600 АСОСНИНГ ОСТКИ ҚАТЛАМИ/ҚАТЛАМЛАРИ</t>
  </si>
  <si>
    <t>ВЕДОМОСТЬ № 600 ПОДСТИЛАЮЦИЙ СЛОЙ/СЛОИ ОСНОВАНИЯ (ОБОЧИНА)</t>
  </si>
  <si>
    <t>700</t>
  </si>
  <si>
    <t>ҚАЙДНОМА NO 700 БИТУМЛИ ҚОПЛАМАЛАР</t>
  </si>
  <si>
    <t>ВЕДОМОСТЬ № 700 ПОКРЫТИЯ С ПРИМЕНЕНИЕМ БИТУМА</t>
  </si>
  <si>
    <t>800</t>
  </si>
  <si>
    <t>ҚАЙДНОМА № 800 ЦЕМЕНТБЕТОНЛИ ЙЎЛ ҚОПЛАМАСИ</t>
  </si>
  <si>
    <t>ВЕДОМОСТЬ № 800 ДОРОЖНОЕ ПОКРЫТИЕ ИЗ ЦЕМЕНТОБЕТОНА</t>
  </si>
  <si>
    <t>900</t>
  </si>
  <si>
    <t>ҚАЙДНОМА № 900 ЙЎЛНИ МУҲАНДИСЛИК ЖИҲОЗЛАШ</t>
  </si>
  <si>
    <t>ВЕДОМОСТЬ № 900 ИНЖЕНЕРНОЕ ОБУСТРОЙСТВО ДОРОГИ</t>
  </si>
  <si>
    <t>1000</t>
  </si>
  <si>
    <t>ҚАЙДНОМА № 1000 ОБОДОНЛАШТИРИШ ВА КЎКАЛАМЗОРЛАШТИРИШ</t>
  </si>
  <si>
    <t>ВЕДОМОСТЬ №1000 БЛАГОУСТРОЙСТВО И ОЗЕЛЕНЕНИЕ</t>
  </si>
  <si>
    <t>1100</t>
  </si>
  <si>
    <t>ҚАЙДНОМА № 1100 БЕТОН КОНСТРУКЦИЯЛАР ВА КЎПРИКЛАР</t>
  </si>
  <si>
    <t>ВЕДОМОСТЬ №1100 БЕТОННЫЕ КОНСТРУКЦИИ И МОСТЫ</t>
  </si>
  <si>
    <t>A</t>
  </si>
  <si>
    <t>Қайдномалар бўйича жами</t>
  </si>
  <si>
    <t>Итого по ведомостям</t>
  </si>
  <si>
    <t>В</t>
  </si>
  <si>
    <t>Кунлик ишлар учун жами</t>
  </si>
  <si>
    <t>Итого для поденньх работ</t>
  </si>
  <si>
    <t>С</t>
  </si>
  <si>
    <t>Кўзда тутилмаган харажатлар, А суммадан 10%</t>
  </si>
  <si>
    <t>Непредвиденнье расходь, 10% от суммн A</t>
  </si>
  <si>
    <r>
      <rPr>
        <b/>
        <sz val="11"/>
        <rFont val="Arial"/>
        <charset val="204"/>
      </rPr>
      <t>АРИЗА ШАКЛИДА КЎРСАТИЛАДИГАН АРИЗАНИНГ УМУМИЙ БАҲОСИ (A+B+С)</t>
    </r>
  </si>
  <si>
    <t>ОБШАЯ СТОИМОСТЬ ЗАЯВКИ УКАЗЫВАЕМАЯ В ФОРМЕ ЗАЯВКИ (A+B+С)</t>
  </si>
  <si>
    <t>* All provisional sums may be used in whole or in part only with the Employer's consent</t>
  </si>
  <si>
    <t>* Все предварительные суммы могут быть использованы полностью или частично только с согласия Заказчика</t>
  </si>
  <si>
    <t xml:space="preserve"> </t>
  </si>
  <si>
    <t>ВЕДОМОСТЬ №200 РАСЧИСТКА УЧАСТКА</t>
  </si>
  <si>
    <r>
      <rPr>
        <b/>
        <sz val="12"/>
        <rFont val="Times New Roman"/>
        <charset val="204"/>
      </rPr>
      <t>No.</t>
    </r>
  </si>
  <si>
    <r>
      <rPr>
        <b/>
        <sz val="12"/>
        <rFont val="Times New Roman"/>
        <charset val="204"/>
      </rPr>
      <t>Тавсифи</t>
    </r>
  </si>
  <si>
    <r>
      <rPr>
        <b/>
        <sz val="12"/>
        <rFont val="Times New Roman"/>
        <charset val="204"/>
      </rPr>
      <t>Описание</t>
    </r>
  </si>
  <si>
    <r>
      <rPr>
        <b/>
        <sz val="12"/>
        <rFont val="Times New Roman"/>
        <charset val="204"/>
      </rPr>
      <t>Ўлч.бирл. Ед. изм.</t>
    </r>
  </si>
  <si>
    <r>
      <rPr>
        <b/>
        <sz val="12"/>
        <rFont val="Times New Roman"/>
        <charset val="204"/>
      </rPr>
      <t>С о ни Количество</t>
    </r>
  </si>
  <si>
    <r>
      <rPr>
        <b/>
        <sz val="12"/>
        <rFont val="Times New Roman"/>
        <charset val="204"/>
      </rPr>
      <t>Нарх ўлч.бирл. Стоим. ед.изм.</t>
    </r>
  </si>
  <si>
    <r>
      <rPr>
        <b/>
        <sz val="12"/>
        <rFont val="Times New Roman"/>
        <charset val="204"/>
      </rPr>
      <t>Нархи Стоимость</t>
    </r>
  </si>
  <si>
    <t>Техник спецификация 200 бўлимига Ҳавола</t>
  </si>
  <si>
    <t xml:space="preserve">Ссьтка на Технические Спецификации </t>
  </si>
  <si>
    <t>Tayyorgarlik ishlari</t>
  </si>
  <si>
    <t>Подготовительные работы</t>
  </si>
  <si>
    <t>201.01</t>
  </si>
  <si>
    <t>BDO-5 bloklari (og‘irligi 3,38 t) yordamida qurilish maydoni chegarasini o‘rnatish; bunda bloklarni uch marta ko‘chirish va o‘rnatish (shuningdek, mavjud to‘siq bloklarini demontaj qilish) hamda bazaga qaytarish ishlari nazarda tutiladi.</t>
  </si>
  <si>
    <t>Устройство ограждения стройплощадки в блоками БДО-5 весом 3,38 т с трехкратной перестановкой и установкой (демонтаж существующих блоков ограждения) возврат на базу</t>
  </si>
  <si>
    <t>шт/м3</t>
  </si>
  <si>
    <t>24/32,4</t>
  </si>
  <si>
    <t>201.02</t>
  </si>
  <si>
    <t>Mavjud asfalt-beton qoplamani (o‘rtacha qalinligi 20 sm) yumshatish, uyumga yig‘ish, ekskavator (cho‘mich sig‘imi 0,65 m³) yordamida yuk mashinalariga ortish va chiqindixonaga tashib ketish.</t>
  </si>
  <si>
    <t xml:space="preserve">Кирковка существующего асфальтобетонного покрытия толщиной h/ср =20см со сгребанием в кучи, с погрузкой экс-каватором емк. ковша 0,65 м3  в автотранспорти перевозкой на расстояние
 в отвал </t>
  </si>
  <si>
    <t>m2/м3</t>
  </si>
  <si>
    <t>408/81,6</t>
  </si>
  <si>
    <t>201.03</t>
  </si>
  <si>
    <t>Piyodalar uchun mo‘ljallangan tunnel qurilish maydonchasida hajmi 0,65 m³ bo‘lgan kovshli ekskavator yordamida II guruh tuprog‘ini qazish (tuproq zichligi γ = 1,65 t/m³).</t>
  </si>
  <si>
    <r>
      <rPr>
        <sz val="12"/>
        <rFont val="Times New Roman"/>
        <charset val="204"/>
      </rPr>
      <t xml:space="preserve">Разработка грунта II группы экскаватором емк. ковша 0,65 м3 на рабочей плошадке под пешеходного тоннеля   </t>
    </r>
    <r>
      <rPr>
        <sz val="12"/>
        <rFont val="Wingdings 2"/>
        <charset val="2"/>
      </rPr>
      <t></t>
    </r>
    <r>
      <rPr>
        <sz val="12"/>
        <rFont val="Times New Roman"/>
        <charset val="204"/>
      </rPr>
      <t xml:space="preserve"> = 1,65 т/ м3  </t>
    </r>
  </si>
  <si>
    <t>м3</t>
  </si>
  <si>
    <t>201.04</t>
  </si>
  <si>
    <t>Tuproqni qo‘lda o‘zlashtirish</t>
  </si>
  <si>
    <t xml:space="preserve">Ручная дороботка грунта </t>
  </si>
  <si>
    <t>201.05</t>
  </si>
  <si>
    <t>Tunnel qurilishi maydonida II toifadagi materialni (kovsh sig‘imi 0,65 m³) qazib olish, shu jumladan, uni yuklash va ___ km gacha masofadagi chiqindi to‘kish joyiga tashish.</t>
  </si>
  <si>
    <t xml:space="preserve">Разработка гр. II гр. Экск 0,65м³ Камуцу  на рабочей площадке тоннеля с погрузкой и перевозкой  до  ___км  в отвал </t>
  </si>
  <si>
    <t>m3</t>
  </si>
  <si>
    <t>201.06</t>
  </si>
  <si>
    <t>II toifali tuproqda qazishma tubi va zinapoyali kirish qiyaliklarini qo‘lda tekislash.</t>
  </si>
  <si>
    <t>Планировка дна котлованов и откосов лестничных сходов в грунтах II грунта вручную</t>
  </si>
  <si>
    <t>m2</t>
  </si>
  <si>
    <t>201.07</t>
  </si>
  <si>
    <t>PTP 2x1,5 o‘lchamli yo‘lak plitalarini demontaj qilish, shu jumladan, yuklash va omborga tashish.</t>
  </si>
  <si>
    <t>Дмонтаж тротуарный плиту ПТП 2х1,5 -14с погузкой и перевозкой на базу</t>
  </si>
  <si>
    <t>4/1,68</t>
  </si>
  <si>
    <t>201.08</t>
  </si>
  <si>
    <t>LK6 demontaj tepsisi</t>
  </si>
  <si>
    <t>Демонтаж лоток ЛК6</t>
  </si>
  <si>
    <t>пм</t>
  </si>
  <si>
    <r>
      <rPr>
        <b/>
        <sz val="12"/>
        <rFont val="Times New Roman"/>
        <charset val="204"/>
      </rPr>
      <t>ҚАЙДНОМА 400 БЎЙИЧА ЖАМИ (жамлама қайдномага ўтказиш билан)</t>
    </r>
  </si>
  <si>
    <t>ИТОГО ПО ВЕДОМОСТИ № 400   (с переносом в сводную ведомость)</t>
  </si>
  <si>
    <t xml:space="preserve">Abbreviations/Сокращенные Обозначения </t>
  </si>
  <si>
    <t>m3/м3=cubic meter/метр кубический</t>
  </si>
  <si>
    <t>m2/м2=square meter/квадратный метр</t>
  </si>
  <si>
    <t>ВЕДОМОСТЬ №300 ПЕРЕНОС/ПЕРЕУСТРОЙСТВО КОММУНИКАЦИЙ</t>
  </si>
  <si>
    <t>Техник спецификация 300 бўлимига Ҳавола</t>
  </si>
  <si>
    <t>Ссьтка на Технические Спецификации Раздела 300</t>
  </si>
  <si>
    <t>Elektr yoritish va transport ishlari</t>
  </si>
  <si>
    <t xml:space="preserve">Работы по транспортировке электроосвещения </t>
  </si>
  <si>
    <t>ЗЕМЛЯНЫЕ РАБОТЫ</t>
  </si>
  <si>
    <t>300.01</t>
  </si>
  <si>
    <t>II toifali tuproqda kabel xandaqini qazish va qayta ko‘mish: 80%i mexanik usulda, 20%i qo‘l mehnati bilan.</t>
  </si>
  <si>
    <t>Рытье и засыпка траншеи под кабель в грунте 2-йкатегории 80% мех способом, 20% вручную</t>
  </si>
  <si>
    <t>12/8,4</t>
  </si>
  <si>
    <t>300.02</t>
  </si>
  <si>
    <t>II toifadagi tuproqda yerga ulash konturi uchun xandaq qazish va uni qayta ko‘mish ishlarini 100% qo‘l mehnati bilan bajarish.</t>
  </si>
  <si>
    <t>Рытье и засыпка траншеи под контур заземление в грунте 2-й категории 100% вручную</t>
  </si>
  <si>
    <t xml:space="preserve">
Butlovchi qismlar yetkazib beruvchi tashkilotlar orqali tarqatiladigan uskunalar va mahsulotlar:</t>
  </si>
  <si>
    <t>Оборудование и изделия, распределяемые по линии комплектующих организаций:</t>
  </si>
  <si>
    <t>301.01</t>
  </si>
  <si>
    <t>IP54 himoya darajasiga ega tashqi elektr taqsimlash shkafi</t>
  </si>
  <si>
    <t xml:space="preserve">Щит силовой распределительный для наружной установки со встроенным IP54   </t>
  </si>
  <si>
    <t>дона/шт</t>
  </si>
  <si>
    <t>301.02</t>
  </si>
  <si>
    <t xml:space="preserve">
3 qutbli avtomatik o‘chirgich, 32 A, C-turi</t>
  </si>
  <si>
    <t>Автоматический выключатель 3Р на 32А, харак.С</t>
  </si>
  <si>
    <t>301.03</t>
  </si>
  <si>
    <t xml:space="preserve">
3 qutbli avtomatik o‘chirgich, 25 A, C-turi</t>
  </si>
  <si>
    <t>Автоматический выключатель 3Р на 25А, харак.С</t>
  </si>
  <si>
    <t>301.04</t>
  </si>
  <si>
    <t>3 qutbli avtomatik o‘chirgich, 16 A, C-turi</t>
  </si>
  <si>
    <t>Автоматический выключатель 3Р на 16А, харак.С</t>
  </si>
  <si>
    <t>301.05</t>
  </si>
  <si>
    <t xml:space="preserve">
16 A, 1 qutbli avtomatik o‘chirgich, C xarakteristikasi.</t>
  </si>
  <si>
    <t>Автоматический выключатель 1Р на16А, харак.С</t>
  </si>
  <si>
    <t>301.06</t>
  </si>
  <si>
    <t>Bir qutbli avtomatik o‘chirgich, 10 A, C-turi</t>
  </si>
  <si>
    <t>Автоматический выключатель 1Р на 10А, харак.С</t>
  </si>
  <si>
    <t>301.07</t>
  </si>
  <si>
    <t>Shina</t>
  </si>
  <si>
    <t>Шина</t>
  </si>
  <si>
    <t>комр</t>
  </si>
  <si>
    <t>Elektr simlari uchun aksessuarlar:</t>
  </si>
  <si>
    <t>Электроустановочные изделия:</t>
  </si>
  <si>
    <t>302.01</t>
  </si>
  <si>
    <t>Quvvati 40 kVt bo‘lgan energiya tejovchi LED yoritgichlar.</t>
  </si>
  <si>
    <t xml:space="preserve">Энергосберегающий светодиодные светильники с мощностью 40квт </t>
  </si>
  <si>
    <t>302.02</t>
  </si>
  <si>
    <t>IP65 himoya darajasiga ega CD LED yoritgichlari</t>
  </si>
  <si>
    <t>CD LED светодиодные светильники CD со степенью защиты P65</t>
  </si>
  <si>
    <t>302.03</t>
  </si>
  <si>
    <t xml:space="preserve">
Kabel taqsimlash uchun ustki o‘rnatiladigan taqsimlash qutisi, IP44</t>
  </si>
  <si>
    <t>Ответвительная коробка открытой установки для разводки каб ,IР 44</t>
  </si>
  <si>
    <t xml:space="preserve">
Kabel mahsulotlari:</t>
  </si>
  <si>
    <t>Кабельные изделия:</t>
  </si>
  <si>
    <t>303.01</t>
  </si>
  <si>
    <t>Alyuminiy o‘tkazgichli (4x25 mm²), PVX izolyatsiyali va PVX himoya qobiqli kuch kabeli.</t>
  </si>
  <si>
    <t>Кабель силовой с алюминиевыми жилами кабель 4х25 мм2, изоляцией и защитным шлангом из ПВХ</t>
  </si>
  <si>
    <t>км</t>
  </si>
  <si>
    <t>303.02</t>
  </si>
  <si>
    <t>Mis o‘tkazgichli, PVX izolyatsiya va qobiqli, kesim yuzasi 3x2,5 mm² bo‘lgan kuch kabeli.</t>
  </si>
  <si>
    <t>Кабель силовой с медными жилами с ПВХ изоляцией и оболочкой сечением 3х2,5мм2</t>
  </si>
  <si>
    <t xml:space="preserve">
Quvur mahsulotlari</t>
  </si>
  <si>
    <t>трубные изделия</t>
  </si>
  <si>
    <t>304.01</t>
  </si>
  <si>
    <t>Gofrirovka qilingan quvur, 16 mm</t>
  </si>
  <si>
    <t>Гофра Ф16мм</t>
  </si>
  <si>
    <t>304.02</t>
  </si>
  <si>
    <t>Yuqori zichlikdagi polietilen (HDPE) quvur, d=40 mm</t>
  </si>
  <si>
    <t>Труба ПНД д=40мм</t>
  </si>
  <si>
    <t>304.03</t>
  </si>
  <si>
    <t>Ø16 mm li gofrirovka qilingan quvur uchun mahkamlash qisqichi</t>
  </si>
  <si>
    <t>Клипса для креплений гофру трубу Ø16 мм</t>
  </si>
  <si>
    <t>304.04</t>
  </si>
  <si>
    <t>Ø40 mm li gofrirovka qilingan quvur uchun mahkamlash qisqichi</t>
  </si>
  <si>
    <t>Клипса для креплений гофру трубу Ø40 мм</t>
  </si>
  <si>
    <t>304.05</t>
  </si>
  <si>
    <t>Uskuna / Metall mahkamlagich</t>
  </si>
  <si>
    <t>Метиз</t>
  </si>
  <si>
    <t>кг</t>
  </si>
  <si>
    <t>Transformator podstansiyasining 0,4 kV kuchlanishli kirish fideriga o‘rnatish uchun uskunalar.</t>
  </si>
  <si>
    <t xml:space="preserve">                                     АППАРАТУРА ДЛЯ УСТАНОВКИ НА ВВОДЕ 0.4КВ сущ. ТП.</t>
  </si>
  <si>
    <t>306.01</t>
  </si>
  <si>
    <t>Elektron faol va reaktiv energiya hisoblagichi, aniqlik klassi 0,5S, 3×220/380 V, 3×5 A.</t>
  </si>
  <si>
    <t>Счетчик электронный активной+реактивной энергии кл. 0.5S 3х220/380В 3х5А.</t>
  </si>
  <si>
    <t>dona/шт</t>
  </si>
  <si>
    <t>306.02</t>
  </si>
  <si>
    <t>GSM-modem</t>
  </si>
  <si>
    <t>GSM-модем</t>
  </si>
  <si>
    <t>306.03</t>
  </si>
  <si>
    <t>9 zanjirli sinov bloki.</t>
  </si>
  <si>
    <t>Блок испытательный на 9 цепей.</t>
  </si>
  <si>
    <t>306.04</t>
  </si>
  <si>
    <t>Avtomatik uzgich, ~220 V, In = 10 A</t>
  </si>
  <si>
    <t>Автоматический выключатель ~220В, Iнр=10А</t>
  </si>
  <si>
    <t>306.05</t>
  </si>
  <si>
    <t>Ma'lumot uzatish kabeli, kesimi 4x2x0,5 mm²</t>
  </si>
  <si>
    <t>Кабель информационный сеч. 4х2х0.5мм2</t>
  </si>
  <si>
    <t>м</t>
  </si>
  <si>
    <t>306.06</t>
  </si>
  <si>
    <t>Mis o‘tkazgichli va 1 × 2,5 mm² kesimli sim</t>
  </si>
  <si>
    <t>Провод с медной жилой сечением 1х2.5мм2</t>
  </si>
  <si>
    <t>306.07</t>
  </si>
  <si>
    <t>Plastik zichlovchi qopqoqchalar</t>
  </si>
  <si>
    <t>Крышки пластиковые для пломбирования</t>
  </si>
  <si>
    <t>306.08</t>
  </si>
  <si>
    <t>Металлоконструкции (метизы, крепеж).</t>
  </si>
  <si>
    <t>кг/шт</t>
  </si>
  <si>
    <t>Tekshirish moslamasini va FPni yerga ulash</t>
  </si>
  <si>
    <t xml:space="preserve">Заземление  контроллера и  ЯП </t>
  </si>
  <si>
    <t>307.01</t>
  </si>
  <si>
    <t>4x40 GOST 103-2006
Polosali prokat, St3 sp1, GOST 535-2005</t>
  </si>
  <si>
    <t xml:space="preserve">              4х40 ГОСТ 103-2006
Полоса Ст3 сп1 ГОСТ 535-2005</t>
  </si>
  <si>
    <t>м/кг</t>
  </si>
  <si>
    <t>50/53,91</t>
  </si>
  <si>
    <t>307.02</t>
  </si>
  <si>
    <t>Sinklangan po‘latdan yasalgan yerga ulash sterjeni, diametri 16 mm, uzunligi 3000 mm</t>
  </si>
  <si>
    <t>Заземляющий стержень стальной оцинкованный ф16мм, длиной 3000мм</t>
  </si>
  <si>
    <t>25</t>
  </si>
  <si>
    <t>307.03</t>
  </si>
  <si>
    <t>Mis yerga ulash o‘tkazgichi PV 1x16 mm²</t>
  </si>
  <si>
    <t>Проводник заземляющий медный ПВ 1х16 мм2</t>
  </si>
  <si>
    <t>307.04</t>
  </si>
  <si>
    <t>Yerga ulash kontaktiga ega, ustki o‘rnatiladigan rozetka, 220 V, 16 A, IP54 — 2 dona.</t>
  </si>
  <si>
    <t>Розетка с заземляющим контактом открытой установки, 220В, шт 2   16А, IP54</t>
  </si>
  <si>
    <t>2</t>
  </si>
  <si>
    <t xml:space="preserve">
Video kuzatuv</t>
  </si>
  <si>
    <t xml:space="preserve">Видеонабдюдения </t>
  </si>
  <si>
    <t>Uskuna</t>
  </si>
  <si>
    <t xml:space="preserve">Оборудование </t>
  </si>
  <si>
    <t>308.01</t>
  </si>
  <si>
    <t>8 portli sanoat PoE-kommutatori</t>
  </si>
  <si>
    <t>Промышленный коммутатор 8 портовый POE</t>
  </si>
  <si>
    <t>1</t>
  </si>
  <si>
    <t>308.02</t>
  </si>
  <si>
    <t>Optik modul, SFP (ikki tolali SFP moduli, LC dupleks ulagichi, ishchi to‘lqin uzunligi 1310 nm, masofa 10 km gacha (11 dB)).</t>
  </si>
  <si>
    <t>Оптический модуль, SFP (Двухволоконный модуль, SFP , разъем LC duplex, рабочая длина волны 1310нм, дальность до 10км (11dB).)</t>
  </si>
  <si>
    <t>308.03</t>
  </si>
  <si>
    <t>IP-kamera (30 metrgacha masofani yorituvchi infraqizil (IR) chiroqqa ega 4 MP li gumbazsimon IP-kamera)</t>
  </si>
  <si>
    <t>Видеокамера IP (4 Мп купольная IP-камера с ИК-подсветкой до 30м)</t>
  </si>
  <si>
    <t>6</t>
  </si>
  <si>
    <t>308.04</t>
  </si>
  <si>
    <t>O‘tkazuvchi terminallarga ega 2 qutbli avtomatik o‘chirgich</t>
  </si>
  <si>
    <t>2-х полюсный автомат защиты c проходные клеммами</t>
  </si>
  <si>
    <t>308.05</t>
  </si>
  <si>
    <t>O‘tkazuvchi terminallarga ega avtomatik uzgich</t>
  </si>
  <si>
    <t>Автомат защита c проходными клеммами</t>
  </si>
  <si>
    <t>308.06</t>
  </si>
  <si>
    <t>O‘rnatish qutisi (PVX)</t>
  </si>
  <si>
    <t>Монтажная коробка (ПВХ)</t>
  </si>
  <si>
    <t>308.07</t>
  </si>
  <si>
    <t>16 kanalli IP-videoregistrator (tarmoq videoregistratori)</t>
  </si>
  <si>
    <t>IP Видеорегистратор 16 канальный (является сетевым видеорегистратором)</t>
  </si>
  <si>
    <t>308.08</t>
  </si>
  <si>
    <t>6 TB sig‘imli qattiq disk</t>
  </si>
  <si>
    <t>Жесткий диск 6TB</t>
  </si>
  <si>
    <t xml:space="preserve">
materiallar</t>
  </si>
  <si>
    <t>материалы</t>
  </si>
  <si>
    <t>309.01</t>
  </si>
  <si>
    <t>Har qanday ob-havo sharoitiga chidamli tashqi shkaf</t>
  </si>
  <si>
    <t>Шкаф уличный всепогодный</t>
  </si>
  <si>
    <t>309.02</t>
  </si>
  <si>
    <t>Rozetkalar, pigteyllar, adapterlar va ulash joyini himoyalovchi gilzalar bilan jihozlangan optik taqsimlash qurilmasi.</t>
  </si>
  <si>
    <t>Оптический кросс , укомплектованный розетками, пигтейлами, адаптерами и КДЗС</t>
  </si>
  <si>
    <t>309.03</t>
  </si>
  <si>
    <t>Yerga ulash shinasi</t>
  </si>
  <si>
    <t>Шина заземления</t>
  </si>
  <si>
    <t>309.04</t>
  </si>
  <si>
    <t>Shteker korpusi</t>
  </si>
  <si>
    <t>Колодка вилка</t>
  </si>
  <si>
    <t>309.05</t>
  </si>
  <si>
    <t>LC-LC SM (bir rejimli) optik tolali patch-kord</t>
  </si>
  <si>
    <t>Патч-корд оптический LC-LC SM (одномодовые)</t>
  </si>
  <si>
    <t>309.06</t>
  </si>
  <si>
    <t>Bir rejimli optik tola uchun LC-LC o‘tish adapteri</t>
  </si>
  <si>
    <t>Адаптер проходной LC-LC для одномодового</t>
  </si>
  <si>
    <t>4</t>
  </si>
  <si>
    <t>309.07</t>
  </si>
  <si>
    <t>SC/UPC SM 0,9 mm optik tolali pigtail</t>
  </si>
  <si>
    <t>Пигтейл оптический SC/UPC SM 0.9мм</t>
  </si>
  <si>
    <t>8</t>
  </si>
  <si>
    <t>309.08</t>
  </si>
  <si>
    <t>UTP Cat 6e (to‘rtta o‘ralgan juftlikdan iborat signal uzatish kabeli turi)</t>
  </si>
  <si>
    <t>UTP cat 6е (тип кабеля для передачи сигналов, состоящий из 4 витых пар)</t>
  </si>
  <si>
    <t>225</t>
  </si>
  <si>
    <t>309.09</t>
  </si>
  <si>
    <t>Tashqi mustahkamlovchi elementga (po‘lat sim) ega bo‘lgan, 4 ta tolali, havo liniyalari uchun mo‘ljallangan bir modulli optik kabel.</t>
  </si>
  <si>
    <t>Кабель оптический с вынесенным силовым элементом (стальная проволока), подвесной,одномодульный, 4 волокна</t>
  </si>
  <si>
    <t>330</t>
  </si>
  <si>
    <t>309.10</t>
  </si>
  <si>
    <t xml:space="preserve">
Ø20 (PVX) qisqichlar</t>
  </si>
  <si>
    <t>Клипсы Ф20 (ПВХ)</t>
  </si>
  <si>
    <t>309.11</t>
  </si>
  <si>
    <t>GFZ 20 (PVX) gofrirovka qilingan quvur</t>
  </si>
  <si>
    <t>Гофротруба ГФЗ 20 (ПВХ)</t>
  </si>
  <si>
    <t>555</t>
  </si>
  <si>
    <t>Yer osti gaz quvurlari</t>
  </si>
  <si>
    <t xml:space="preserve">ПОДЗЕМНЫЕ    ГАЗОПРОВОДЫ </t>
  </si>
  <si>
    <t>Yer ishlari</t>
  </si>
  <si>
    <t xml:space="preserve">                               Земляные работы</t>
  </si>
  <si>
    <t>3010.01</t>
  </si>
  <si>
    <t>Quruq tuproqda (tuproq guruhi...) bir cho‘michli orqa kovshli ekskavator (0,5 m³) yordamida tuproqni yon tomonga tashlab xandaq qazish.</t>
  </si>
  <si>
    <t>Разработка грунта в траншеях в отвал одноковшовым экскаватором с обратной лопатой (0,5 м3) в сухих грунтах  группа грунтов</t>
  </si>
  <si>
    <t xml:space="preserve">m3; </t>
  </si>
  <si>
    <t>3010.02</t>
  </si>
  <si>
    <t>Quruq II guruh tuproqlarida, devorlarini mahkamlashsiz va qazilgan tuproqni chetga tashlash bilan xandaqlarni qo‘lda qazish.</t>
  </si>
  <si>
    <r>
      <rPr>
        <sz val="12"/>
        <rFont val="Times New Roman"/>
        <charset val="204"/>
      </rPr>
      <t>Разработка</t>
    </r>
    <r>
      <rPr>
        <i/>
        <sz val="11"/>
        <rFont val="ISOCPEUR"/>
        <charset val="204"/>
      </rPr>
      <t xml:space="preserve"> грунта вручную в траншеях в сухих грунтах II группы без крепление в отвал</t>
    </r>
  </si>
  <si>
    <t>3010.03</t>
  </si>
  <si>
    <t>Quruq tuproqda mexanizmlar yordamida qazilgan xandaqlarni qo‘lda pardozlash, shu jumladan, ularning tubi va devorlarini tekislash.</t>
  </si>
  <si>
    <r>
      <rPr>
        <sz val="12"/>
        <rFont val="Times New Roman"/>
        <charset val="204"/>
      </rPr>
      <t>Доработка</t>
    </r>
    <r>
      <rPr>
        <i/>
        <sz val="11"/>
        <rFont val="ISOCPEUR"/>
        <charset val="204"/>
      </rPr>
      <t xml:space="preserve"> траншей вручную грунта с зачисткой дна и стенок, разрабатываемых механическим способом в сухих грунтах</t>
    </r>
  </si>
  <si>
    <t>m3/м3</t>
  </si>
  <si>
    <t>3010.04</t>
  </si>
  <si>
    <t>Quvur uchun yumshoq tuproqli (qumli) to‘shama qurish</t>
  </si>
  <si>
    <r>
      <rPr>
        <sz val="12"/>
        <rFont val="Times New Roman"/>
        <charset val="204"/>
      </rPr>
      <t>Устройство</t>
    </r>
    <r>
      <rPr>
        <i/>
        <sz val="11"/>
        <rFont val="ISOCPEUR"/>
        <charset val="204"/>
      </rPr>
      <t xml:space="preserve"> подушки из мягкого грунта под трубу(песок)</t>
    </r>
  </si>
  <si>
    <t>5,5</t>
  </si>
  <si>
    <t>3010.05</t>
  </si>
  <si>
    <t>Ariqlarni belgilangan balandlikkacha yumshoq tuproq bilan qo‘lda ko‘mish, shu jumladan, quvurning yon qismlari (yon tayanchlari) ostidagi tuproqni dastlabki tarzda zichlash.</t>
  </si>
  <si>
    <r>
      <rPr>
        <sz val="12"/>
        <rFont val="Times New Roman"/>
        <charset val="204"/>
      </rPr>
      <t>Засыпка</t>
    </r>
    <r>
      <rPr>
        <i/>
        <sz val="11"/>
        <rFont val="ISOCPEUR"/>
        <charset val="204"/>
      </rPr>
      <t xml:space="preserve"> траншей мягким грунтом вручную на высоту с предварительной подбивкой пазух</t>
    </r>
  </si>
  <si>
    <t xml:space="preserve"> м3</t>
  </si>
  <si>
    <t>28,18</t>
  </si>
  <si>
    <t>3010.06</t>
  </si>
  <si>
    <t xml:space="preserve">
Buldozer yordamida xandaqni qatlamma-qatlam zichlagan holda ko‘mish.</t>
  </si>
  <si>
    <r>
      <rPr>
        <sz val="12"/>
        <rFont val="Times New Roman"/>
        <charset val="204"/>
      </rPr>
      <t>Засыпка</t>
    </r>
    <r>
      <rPr>
        <i/>
        <sz val="11"/>
        <rFont val="ISOCPEUR"/>
        <charset val="204"/>
      </rPr>
      <t xml:space="preserve"> траншеи бульдозером с послой_x001F_ным уплотнением</t>
    </r>
  </si>
  <si>
    <t>100,28</t>
  </si>
  <si>
    <t>Yer osti gaz quvurini o‘rnatish</t>
  </si>
  <si>
    <t xml:space="preserve">                              Монтаж подземного    газопровода</t>
  </si>
  <si>
    <t>3011.01</t>
  </si>
  <si>
    <t>Po‘lat quvurlarga yuqori mustahkamlikka ega korroziyaga qarshi bitum-polimer izolyatsiyani qo‘llash</t>
  </si>
  <si>
    <t>Нанесение весьма усиленной антикоррозионной битумно-полимерной изоляции на стальные трубопроводы</t>
  </si>
  <si>
    <t>Д
м</t>
  </si>
  <si>
    <t>Ду 530
54</t>
  </si>
  <si>
    <t>3011.02</t>
  </si>
  <si>
    <t>Izolyatsiyalangan po‘lat gaz quvurlarini (273x8 mm, GOST 10704-91, Vst2sp2, GOST 10704-80) xandaqqa yotqizish.</t>
  </si>
  <si>
    <t>Укладка в траншею изолированных стальных газопроводов-273х8м ГОСТ 10704-91 Вст2сп2 ГОСТ 10704-80</t>
  </si>
  <si>
    <t>55</t>
  </si>
  <si>
    <t>3011.03</t>
  </si>
  <si>
    <t>Gaz quvurining mustahkamlik va zichlikka sinovdan o‘tkazilishi jarayonida 1,2 MPa gacha bo‘lgan bosim ostida ushlab turish.</t>
  </si>
  <si>
    <t>Выдержка под давлением до 1,2 МПа при испытании на прочность и герметичность газопровода</t>
  </si>
  <si>
    <t>3011.04</t>
  </si>
  <si>
    <t>30s41nzh rusumli zadvijkani quduqqa o‘rnatish</t>
  </si>
  <si>
    <t>стройство задвижки  30с41нж в колодце</t>
  </si>
  <si>
    <t>3011.05</t>
  </si>
  <si>
    <t>Kuzatuv quvuri</t>
  </si>
  <si>
    <t>Контрольная труба</t>
  </si>
  <si>
    <t>3011.06</t>
  </si>
  <si>
    <t>Ochiq usulda himoya g‘ilofini o‘rnatish:</t>
  </si>
  <si>
    <t>Устройство кожуха  открытом способом:</t>
  </si>
  <si>
    <t>3011.07</t>
  </si>
  <si>
    <t>Qoplovchi quvur (D 530x8): NK-50 grunti ustiga "Polilen 40-LI-63" polimer lentasi yordamida bir qatlamli qoplama va "Polilen 40-OB-63" tashqi o‘ram qatlami qo‘llanilgan.</t>
  </si>
  <si>
    <t xml:space="preserve"> Футляр Д 530х8 Изоляция кожуха полимерной лентой "Полилен 40-ЛИ-63" в один слой с обреткой "Полилен 40-ОБ-63" в один слой праймеру НК-50.</t>
  </si>
  <si>
    <t>м
шт</t>
  </si>
  <si>
    <t xml:space="preserve">54  
     41+13 </t>
  </si>
  <si>
    <t>3011.08</t>
  </si>
  <si>
    <t>Diametri 530 mm bo‘lgan g‘ilof quvur uchlarini bitum va arqon (ipak) yordamida zichlash.</t>
  </si>
  <si>
    <t>Заделка битумом и прядью концов футляра диаметром 530 мм</t>
  </si>
  <si>
    <t>3011.09</t>
  </si>
  <si>
    <t>Quvurlarni g‘ilofga tortib kiritish</t>
  </si>
  <si>
    <t>Протаскивание в футляр труб</t>
  </si>
  <si>
    <t>54</t>
  </si>
  <si>
    <t>3011.10</t>
  </si>
  <si>
    <t>D-530M g‘ilofidagi monitoring quvuri konstruksiyasi</t>
  </si>
  <si>
    <t>Устройство контрольной трубки на кожухе Д-530м</t>
  </si>
  <si>
    <t>3011.11</t>
  </si>
  <si>
    <t>Gaz quvurini qoplash</t>
  </si>
  <si>
    <t>Футеровка газопровода</t>
  </si>
  <si>
    <t>м2</t>
  </si>
  <si>
    <t>0,089</t>
  </si>
  <si>
    <t>3011.12</t>
  </si>
  <si>
    <t>Fiting (mufta) yordamida ishchi holatdagi gaz quvuriga (DN 250/250) "hot tapping" (quvurni to‘xtatmasdan ulash) usulini qo‘llash</t>
  </si>
  <si>
    <t>Врезка штуцером (муфтой) в действующий газопровод  Д 250/250</t>
  </si>
  <si>
    <t>Ду
шт</t>
  </si>
  <si>
    <t>3011.13</t>
  </si>
  <si>
    <t>Payvand choklarini rentgenografik tekshirish – 50% (po‘lat)</t>
  </si>
  <si>
    <t>Контроль сварных стыков радио-графическим методом – 50% (сталь)</t>
  </si>
  <si>
    <t>3011.14</t>
  </si>
  <si>
    <t>Ko‘rik qudug‘i — G4 IIk-2.0</t>
  </si>
  <si>
    <t>Колодец  -   Г4 IIк-2,0</t>
  </si>
  <si>
    <t>ҚАЙДНОМА 300 БЎЙИЧА ЖАМИ (жамлама қайдномага ўтказиш билан)</t>
  </si>
  <si>
    <t>ИТОГО ПО ВЕДОМОСТИ № 400                                                  (с переносом в сводную ведомость)</t>
  </si>
  <si>
    <t>ҚАЙДНОМА № 400 ЕР ИШЛАРИ</t>
  </si>
  <si>
    <t>ВЕДОМОСТЬ №400 ЗЕМЛЯНЫЕ РАБОТЫ</t>
  </si>
  <si>
    <t>Техник спецификация 400 бўлимига Ҳавола</t>
  </si>
  <si>
    <r>
      <rPr>
        <b/>
        <sz val="12"/>
        <rFont val="Times New Roman"/>
        <charset val="204"/>
      </rPr>
      <t>Ссьтка на Технические Спецификации Раздела 400</t>
    </r>
  </si>
  <si>
    <t>Сув чиқариш тизими</t>
  </si>
  <si>
    <t>6. Водоотвод</t>
  </si>
  <si>
    <t>401.01.1</t>
  </si>
  <si>
    <t>Қуввати Q=7 м³/соат, босими H=10 м, электр двигатели қуввати N=0,7 кВт бўлган дренаж насоси.</t>
  </si>
  <si>
    <t>Дренажный насос Q=7м³/c, H=10м, N=0,7квт</t>
  </si>
  <si>
    <t>401.01.2</t>
  </si>
  <si>
    <t>PolyMax Basic ЛВ-10.15.06-ПП русумли пластик сув чиқариш новини панжаралари билан бирга ўрнатиш (L=36,6 п.м.).</t>
  </si>
  <si>
    <t xml:space="preserve">Лоток водоотводный с решетками PolyMax Basic 
ЛВ-10.15.06-ПП пластиковый 8050. L=36,5пм
</t>
  </si>
  <si>
    <t>м/м</t>
  </si>
  <si>
    <t>401.01.3</t>
  </si>
  <si>
    <t>L50×32 ўлчамли пўлат бурчаклик.</t>
  </si>
  <si>
    <t>Уголок L №50/32</t>
  </si>
  <si>
    <t>ton/тонн</t>
  </si>
  <si>
    <t>401.01.4</t>
  </si>
  <si>
    <t>L40×25 ўлчамли пўлат бурчаклик.</t>
  </si>
  <si>
    <t>Уголок L №40/25</t>
  </si>
  <si>
    <t>401.01.5</t>
  </si>
  <si>
    <t>L63×40 ўлчамли пўлат бурчаклик.</t>
  </si>
  <si>
    <t>Уголок L №63/40</t>
  </si>
  <si>
    <t>401.01.6</t>
  </si>
  <si>
    <t>Ø6,5 мм ли А240 синфли пўлат стерженли арматура.</t>
  </si>
  <si>
    <t>Стальная стержн. арматура Ø6,5 мм. А240</t>
  </si>
  <si>
    <t>401.01.7</t>
  </si>
  <si>
    <t>200×150×10 мм ўлчамли пўлат лист.</t>
  </si>
  <si>
    <t>Стальной лист 200х150х10мм</t>
  </si>
  <si>
    <t>401.01.8</t>
  </si>
  <si>
    <t>Диаметри 50 мм бўлган электрпайвандланган пўлат қувурлар.</t>
  </si>
  <si>
    <t xml:space="preserve">Трубы электросварные D 50мм
</t>
  </si>
  <si>
    <t>401.01.9</t>
  </si>
  <si>
    <t>В22,5 маркали бетондан сув қабул қилувчи қудуқни қуриш.</t>
  </si>
  <si>
    <t>Устройство водоприёмного колодца из бетона В22,5</t>
  </si>
  <si>
    <t>401.01.10</t>
  </si>
  <si>
    <t>Арматура   А240 Æ  6,5</t>
  </si>
  <si>
    <t>401.01.11</t>
  </si>
  <si>
    <t>ПВХ 400 кувур</t>
  </si>
  <si>
    <t>дренажная труба  ПВХ ∅ 400</t>
  </si>
  <si>
    <r>
      <rPr>
        <b/>
        <sz val="11"/>
        <rFont val="Times New Roman"/>
        <charset val="204"/>
      </rPr>
      <t>ҚАЙДНОМА № 600 - Остки қатлам, асос ва йўл четлари</t>
    </r>
  </si>
  <si>
    <t>ВЕДОМОСТЬ №600 ПОДСТИЛАЮЩИЙ СЛОЙ, ОСНОВАНИЕ И ОБОЧИНЫ</t>
  </si>
  <si>
    <r>
      <rPr>
        <b/>
        <sz val="11"/>
        <rFont val="Times New Roman"/>
        <charset val="204"/>
      </rPr>
      <t>No.</t>
    </r>
  </si>
  <si>
    <r>
      <rPr>
        <b/>
        <sz val="11"/>
        <rFont val="Times New Roman"/>
        <charset val="204"/>
      </rPr>
      <t>Тавсифи</t>
    </r>
  </si>
  <si>
    <r>
      <rPr>
        <b/>
        <sz val="11"/>
        <rFont val="Times New Roman"/>
        <charset val="204"/>
      </rPr>
      <t>Описание</t>
    </r>
  </si>
  <si>
    <r>
      <rPr>
        <b/>
        <sz val="11"/>
        <rFont val="Times New Roman"/>
        <charset val="204"/>
      </rPr>
      <t>Ўлч.бирл. Ед. изм.</t>
    </r>
  </si>
  <si>
    <r>
      <rPr>
        <b/>
        <sz val="11"/>
        <rFont val="Times New Roman"/>
        <charset val="204"/>
      </rPr>
      <t>Сон и Количество</t>
    </r>
  </si>
  <si>
    <r>
      <rPr>
        <b/>
        <sz val="11"/>
        <rFont val="Times New Roman"/>
        <charset val="204"/>
      </rPr>
      <t>Нарх ўлч.бирл. Стоим. ед.изм.</t>
    </r>
  </si>
  <si>
    <r>
      <rPr>
        <b/>
        <sz val="11"/>
        <rFont val="Times New Roman"/>
        <charset val="204"/>
      </rPr>
      <t>Нархи Стоимость</t>
    </r>
  </si>
  <si>
    <r>
      <rPr>
        <b/>
        <sz val="11"/>
        <rFont val="Times New Roman"/>
        <charset val="204"/>
      </rPr>
      <t>Техник спецификация 600 бўлимига Ҳавола ва контракт чизмалари</t>
    </r>
  </si>
  <si>
    <r>
      <rPr>
        <b/>
        <sz val="11"/>
        <rFont val="Times New Roman"/>
        <charset val="204"/>
      </rPr>
      <t>Ссьшка на Технические Спецификации Раздела 600, и контрактнье чертежи</t>
    </r>
  </si>
  <si>
    <t>Гранулаланган Асос қатламлари</t>
  </si>
  <si>
    <t>Подстилающий слой/слои основания и обочины из гранулированного материала</t>
  </si>
  <si>
    <t>4.1. Asos qatlamni yotqizsh</t>
  </si>
  <si>
    <t>4.1. Устройство основания</t>
  </si>
  <si>
    <t>601.01</t>
  </si>
  <si>
    <t>Qalinligi h=39sm bo'lgan QSHA dan asos yotqizish</t>
  </si>
  <si>
    <t xml:space="preserve">устройство нижный слой основании из ГПС 39 см </t>
  </si>
  <si>
    <t>601.02</t>
  </si>
  <si>
    <t>Mustahkamlik bo‘yicha 75-marka talablariga javob beradigan, sement bilan ishlangan shag‘al-qum aralashmasidan 16 sm qalinlikdagi qatlam qurish.</t>
  </si>
  <si>
    <t>Устройство гравийно-песчаные смеси, обработанные цементом, по прочности соответствующие марке 75  толщиной 16 см</t>
  </si>
  <si>
    <t>m2/м2</t>
  </si>
  <si>
    <t>ҚАЙДНОМА 600 БЎЙИЧА ЖАМИ (жамлама қайдномага ўтказиш билан)</t>
  </si>
  <si>
    <t>ИТОГО ПО ВЕДОМОСТИ № 600 (с переносом в сводную ведомость)</t>
  </si>
  <si>
    <r>
      <rPr>
        <b/>
        <sz val="11"/>
        <rFont val="Arial"/>
        <charset val="204"/>
      </rPr>
      <t>ҚАЙДНОМА №700 БИТУМЛИ ҚОПЛАМА</t>
    </r>
  </si>
  <si>
    <t>ВЕДОМОСТЬ №700 ПОКРЫТИЯ С ПРИМЕНЕНИЕМ БИТУМА</t>
  </si>
  <si>
    <r>
      <rPr>
        <b/>
        <sz val="11"/>
        <rFont val="Arial"/>
        <charset val="204"/>
      </rPr>
      <t>No.</t>
    </r>
  </si>
  <si>
    <r>
      <rPr>
        <b/>
        <sz val="11"/>
        <rFont val="Arial"/>
        <charset val="204"/>
      </rPr>
      <t>Тавсифи</t>
    </r>
  </si>
  <si>
    <r>
      <rPr>
        <b/>
        <sz val="11"/>
        <rFont val="Arial"/>
        <charset val="204"/>
      </rPr>
      <t>Описание</t>
    </r>
  </si>
  <si>
    <r>
      <rPr>
        <b/>
        <sz val="11"/>
        <rFont val="Arial"/>
        <charset val="204"/>
      </rPr>
      <t>Ўлч.бирл. Ед. изм.</t>
    </r>
  </si>
  <si>
    <r>
      <rPr>
        <b/>
        <sz val="11"/>
        <rFont val="Arial"/>
        <charset val="204"/>
      </rPr>
      <t>С о н и Количество</t>
    </r>
  </si>
  <si>
    <r>
      <rPr>
        <b/>
        <sz val="11"/>
        <rFont val="Arial"/>
        <charset val="204"/>
      </rPr>
      <t>Нарх ўлч.бирл. Стоим. ед.изм.</t>
    </r>
  </si>
  <si>
    <r>
      <rPr>
        <b/>
        <sz val="11"/>
        <rFont val="Arial"/>
        <charset val="204"/>
      </rPr>
      <t>Нархи Стоимость</t>
    </r>
  </si>
  <si>
    <r>
      <rPr>
        <b/>
        <sz val="11"/>
        <rFont val="Arial"/>
        <charset val="204"/>
      </rPr>
      <t>Техник спецификация 700 бўлимига Ҳавола ва контракт чизмалари</t>
    </r>
  </si>
  <si>
    <r>
      <rPr>
        <b/>
        <sz val="11"/>
        <rFont val="Arial"/>
        <charset val="204"/>
      </rPr>
      <t>Ссьшка на Технические Спецификации Раздела 700 и контрактнье чертежи</t>
    </r>
  </si>
  <si>
    <t>4.2. Qoplamani yotqizish</t>
  </si>
  <si>
    <t>4.2. Устройство покрытия</t>
  </si>
  <si>
    <t>701.01.1</t>
  </si>
  <si>
    <t>Asos ustidan 0,5l/m2 hisobida bitum sepish</t>
  </si>
  <si>
    <t>Подгрунтовка оснований битумом из расчета 0,5 л/м2</t>
  </si>
  <si>
    <t>701.01.2</t>
  </si>
  <si>
    <t>GOST 9128-2013 bo'yicha qalinligi h = 9 sm bo'lgan, I darajali B tipidagi issiq g'ovakli, dag'al donador asfaltbeton aralashmasidan yasalgan qoplamaning pastki qatlamini qurish</t>
  </si>
  <si>
    <t xml:space="preserve">Устройство асфальтоукладчиком нижнего слоя покрытия из горячей пористой крупнозернистой асфальтобетонной смеси  типа Б марки I, толщиной 9 см </t>
  </si>
  <si>
    <t>Asosning yuqori qatlamini 0,2 l/m2 hisobida bitum sepish</t>
  </si>
  <si>
    <t>Подгрунтовка верхнего слоя основания битумом из расчета 0,2л/м2</t>
  </si>
  <si>
    <t>701.01.3</t>
  </si>
  <si>
    <t>Qoplamaning ustki qatlami  I darajali B tipidagi issiq mayda , dag'al donador asfaltbeton aralashmasidan yasalgan qoplamaning pastki qatlamini qurish h = 0,06 m</t>
  </si>
  <si>
    <t xml:space="preserve">Устройство верхнего слоя покрытия из горячей плотной мелкозернистой асфальтобетонной смеси типа Б марки I, толщиной 6 см асфальтоукладчиком  </t>
  </si>
  <si>
    <r>
      <rPr>
        <b/>
        <sz val="11"/>
        <rFont val="Arial"/>
        <charset val="204"/>
      </rPr>
      <t>ҚАЙДНОМА 700 БЎЙИЧА ЖАМИ (жамлама қайдномага ўтказиш билан)</t>
    </r>
  </si>
  <si>
    <t>ИТОГО ПО ВЕДОМОСТИ № 700 (с переносом в сводную ведомость)</t>
  </si>
  <si>
    <t>ҚАЙДНОМА № 900 - ЙЎЛНИ МУҲАНДИСЛИК ЖИҲОЗЛАШ</t>
  </si>
  <si>
    <t>ВЕДОМОСТЬ №900 ИНЖЕНЕРНОЕ ОБУСТРОЙСТВО ДОРОГИ</t>
  </si>
  <si>
    <t>No.</t>
  </si>
  <si>
    <t>Тавсифи</t>
  </si>
  <si>
    <t>Описание</t>
  </si>
  <si>
    <t>Ўлч.бирл. Ед. изм.</t>
  </si>
  <si>
    <t>С о н и Количество</t>
  </si>
  <si>
    <t>Нарх ўлч.бирл. Стоим. ед.из</t>
  </si>
  <si>
    <t>Нархи Стоимость</t>
  </si>
  <si>
    <t>Техник спецификация 900 бўлимига Ҳавола ва контракт чизмалари</t>
  </si>
  <si>
    <t>Ссылка на Технические Спецификации Раздела 900 и контрактнье чертежи</t>
  </si>
  <si>
    <t>III. Sun'iy inshootlar</t>
  </si>
  <si>
    <t>III. Искусственные сооружение</t>
  </si>
  <si>
    <t>1.1. Temir-beton novlarni yotqizish</t>
  </si>
  <si>
    <t xml:space="preserve">1.1. Укладка ж/бетонных лотков </t>
  </si>
  <si>
    <t>901.01</t>
  </si>
  <si>
    <t>Qalinligi h=10sm bo'lgan QSHA dan asos yotqizish</t>
  </si>
  <si>
    <t>Устройство  основания из ГПС,толщиной h=10см</t>
  </si>
  <si>
    <t>901.02</t>
  </si>
  <si>
    <t>LP-6 m (yangi) yangi temir-beton novlarni yotqizish</t>
  </si>
  <si>
    <t xml:space="preserve">Укладка ж/б лотков новых 6 м </t>
  </si>
  <si>
    <t>1,2. Novdan suvni to'kish uchun d-100 mm polietilen quvurlarni yotqizish</t>
  </si>
  <si>
    <t>1.2. Устройства монолитного лотка  лотки</t>
  </si>
  <si>
    <t>902.01</t>
  </si>
  <si>
    <t>B-20 betonidan yasalgan monolit beton qopqoqlarni qurish</t>
  </si>
  <si>
    <t>Устройство монолитных бетонных лотка  из бетона В-20</t>
  </si>
  <si>
    <t>902.02</t>
  </si>
  <si>
    <t xml:space="preserve"> QSHA dan asos yotqizish</t>
  </si>
  <si>
    <t xml:space="preserve">подготовка из ГПС </t>
  </si>
  <si>
    <t>902.03</t>
  </si>
  <si>
    <t>мембрана урнатиш</t>
  </si>
  <si>
    <t xml:space="preserve">Устройства мембраны </t>
  </si>
  <si>
    <t>902.04</t>
  </si>
  <si>
    <t>арматура А400</t>
  </si>
  <si>
    <t>1.3 Piyodalar yo'lakchalarini qurish</t>
  </si>
  <si>
    <t>1.3 Устройство тротуаров</t>
  </si>
  <si>
    <t>903.01</t>
  </si>
  <si>
    <t>Qalinligi h=5sm bo'lgan QSHA dan asos yotqizish</t>
  </si>
  <si>
    <t xml:space="preserve">Устройство основания из гравийно-песчаного смеси, толщиной 5 см </t>
  </si>
  <si>
    <t>903.02</t>
  </si>
  <si>
    <t>B-22.5 sinfidagi monolit betondan yasalgan qoplamalar, qalinligi h - 10 sm</t>
  </si>
  <si>
    <t xml:space="preserve">Покрытия из монолитьного бетона класс Б-22.5,  толщиной h - 10 см </t>
  </si>
  <si>
    <t>903.03</t>
  </si>
  <si>
    <t>тактил плита</t>
  </si>
  <si>
    <t xml:space="preserve">тактилная плита </t>
  </si>
  <si>
    <t>903.04</t>
  </si>
  <si>
    <t>ураб туручи столб</t>
  </si>
  <si>
    <t>ограждающий столбик</t>
  </si>
  <si>
    <t>ҚАЙДНОМА 900 БЎЙИЧА ЖАМИ (жамлама қайдномага ўтказиш билан)</t>
  </si>
  <si>
    <t>ИТОГО ПО ВЕДОМОСТИ № 900 (с переносом в сводную ведомость)</t>
  </si>
  <si>
    <t>lm/пм=linear meter/погонный метр</t>
  </si>
  <si>
    <t>No/Шт=number/штук</t>
  </si>
  <si>
    <t>BILL №1100 CONCRETE AND BRIDGES</t>
  </si>
  <si>
    <t xml:space="preserve">Package No. </t>
  </si>
  <si>
    <t xml:space="preserve">Package Name </t>
  </si>
  <si>
    <t>D111 "ЖИЙДАКАПА К. – УЙЧИ Ш. – ЧОРТОК Ш. – ЯНГИКУРГОН Ш. – ЗАРКЕНТ К. – НАНАЙ К. – КИРГИСТОН РЕСПУБЛИКАСИ ЧЕГАРАСИ" АВТОМОБИЛЬ ЙУЛИНИНГ 15 КМ КИСМИДА ЖОЙЛАШГАН КУПРИКНИ РЕКОНСТРУКЦИЯ КИЛИШ</t>
  </si>
  <si>
    <t xml:space="preserve">Bidder Name </t>
  </si>
  <si>
    <t>Bill Item
 No.</t>
  </si>
  <si>
    <t xml:space="preserve">Description </t>
  </si>
  <si>
    <t xml:space="preserve">Contract Bill of Quantity </t>
  </si>
  <si>
    <t>Unit
Ед. изм.</t>
  </si>
  <si>
    <t>Total
Итого</t>
  </si>
  <si>
    <t>Rate
Стоим. ед.изм.                                    USD</t>
  </si>
  <si>
    <t>Amount
Стоимость                                       USD</t>
  </si>
  <si>
    <t>Техник талаблар – 1100-бўлим: Умумий талаблар
1101. соҳанинг таърифи</t>
  </si>
  <si>
    <t>Ссылка на Технические Спецификации Раздела 1100</t>
  </si>
  <si>
    <t>1102.1.1</t>
  </si>
  <si>
    <t>4×2,5 м ўлчамли темир-бетон тўғри тўртбурчакли қувурни (Б95) ўрнатиш.</t>
  </si>
  <si>
    <t>Устройство ж.б. прямоугольной трубы 4х2,5м (Б95)</t>
  </si>
  <si>
    <t>1102.1.2</t>
  </si>
  <si>
    <t>ҚША (қум-шағал аралашмаси)дан 20 см қалинликда асос қатламини қуриш.</t>
  </si>
  <si>
    <t>Устройство ГПС, t=20см</t>
  </si>
  <si>
    <t>1102.1.3</t>
  </si>
  <si>
    <t>Қалинлиги 10 см бўлган бетон тайёрлов қатламини қуриш.</t>
  </si>
  <si>
    <t>Устройство бетон подготовки h=10см</t>
  </si>
  <si>
    <t>1102.1.4</t>
  </si>
  <si>
    <t>Арматура тўрлари ва каркасларини ўрнатган ҳолда В25 F200 маркали монолит темир-бетон пойдеворни қуриш.</t>
  </si>
  <si>
    <t xml:space="preserve">Устройство монолитного  ж.б.  фундамент с установкой арматурных сеток и каркасов Бетон В 25 F200 </t>
  </si>
  <si>
    <t>1102.1.5</t>
  </si>
  <si>
    <t>Ø14 мм ли А400 синфли пўлат стерженли арматура.</t>
  </si>
  <si>
    <t>Стальная стержн. арматура Ø14 мм. А400</t>
  </si>
  <si>
    <t>1102.1.6</t>
  </si>
  <si>
    <t>Ø12 мм ли А400 синфли пўлат стерженли арматура.</t>
  </si>
  <si>
    <t>Стальная стержн. арматура Ø12 мм. А400</t>
  </si>
  <si>
    <t>1102.1.7</t>
  </si>
  <si>
    <t>В-I русумли боғлаш сими.</t>
  </si>
  <si>
    <t>Вязальная проволока В- I</t>
  </si>
  <si>
    <t>1102.1.8</t>
  </si>
  <si>
    <t>В25 F200 маркали ЗП40.25.10-2 русумли йиғма темир-бетон тўғри тўртбурчакли қувур звеноларининг қиймати ва уларни ўрнатиш.</t>
  </si>
  <si>
    <t>Стоимость и установка сборных ж.б. прямоугольных труб марки ЗП40.25.10-2 (Б 95) под звенья труб,   В25 F200</t>
  </si>
  <si>
    <t>1102.1.9</t>
  </si>
  <si>
    <t>Тўғри тўртбурчакли қувур устига В25 маркали монолит бетон қуйиш.</t>
  </si>
  <si>
    <t>Устройство монолитного  бетон над прямоугольной трубы, В25</t>
  </si>
  <si>
    <t>1102.1.10</t>
  </si>
  <si>
    <t>1102.1.11</t>
  </si>
  <si>
    <t>Ўнг томон зинапоя тушиш қисми.</t>
  </si>
  <si>
    <t xml:space="preserve">Лестничный сход  Правая часть </t>
  </si>
  <si>
    <t>1102.01.1</t>
  </si>
  <si>
    <t>Қалинлиги 10 см бўлган ҚША (қум-шағал аралашмаси)дан тайёрлов қатламини қуриш.</t>
  </si>
  <si>
    <t>Устройство подготовки из ГПС h=15см</t>
  </si>
  <si>
    <t>1102.01.2</t>
  </si>
  <si>
    <t>Қалинлиги 10 см бўлган бетон тайёрлов қатламини қуриш</t>
  </si>
  <si>
    <t>1102.01.3</t>
  </si>
  <si>
    <t>Арматура тўрлари ва каркасларини ўрнатган ҳолда В25 F200 маркали монолит темир-бетон пойдевор ва зиналарни (туб қисми) қуриш.</t>
  </si>
  <si>
    <t xml:space="preserve">Устройство монолитного  ж.б.  Фундамента и ступеней с установкой арматурных сеток и каркасов (Днища)  Бетон В 25 F200 </t>
  </si>
  <si>
    <t>1102.01.4</t>
  </si>
  <si>
    <t>1102.01.5</t>
  </si>
  <si>
    <t>1102.01.6</t>
  </si>
  <si>
    <t>1102.01.7</t>
  </si>
  <si>
    <t>Гранит қоплама остига қалинлиги 20 мм бўлган цемент-қум қоришмасини ётқизиш.</t>
  </si>
  <si>
    <t xml:space="preserve">Цементно-песчаный раствор под гранит толщ. 20мм </t>
  </si>
  <si>
    <t>1102.01.8</t>
  </si>
  <si>
    <t>Гранит зина босқичларини ўрнатиш.</t>
  </si>
  <si>
    <t xml:space="preserve">Гранитные проступи  </t>
  </si>
  <si>
    <t>1102.01.9</t>
  </si>
  <si>
    <t>Арматура тўрлари ва каркасларини ўрнатган ҳолда В25 F200 маркали монолит темир-бетон деворларни қуриш.</t>
  </si>
  <si>
    <t xml:space="preserve">Устройство монолитного  ж.б.  стен с установкой арматурных сеток и каркасов Бетон В 25 F200 </t>
  </si>
  <si>
    <t>1102.01.10</t>
  </si>
  <si>
    <t>Ø28 мм ли А400 синфли пўлат стерженли арматура.</t>
  </si>
  <si>
    <t>Стальная стержн. арматура Ø28 мм. А400</t>
  </si>
  <si>
    <t>1102.01.11</t>
  </si>
  <si>
    <t>Ø22мм ли А400 синфли пўлат стерженли арматура.</t>
  </si>
  <si>
    <t>Стальная стержн. арматура Ø22мм. А400</t>
  </si>
  <si>
    <t>1102.01.12</t>
  </si>
  <si>
    <t>Ø18 мм ли А400 синфли пўлат стерженли арматура.</t>
  </si>
  <si>
    <t>Стальная стержн. арматура Ø18 мм. А400</t>
  </si>
  <si>
    <t>1102.01.13</t>
  </si>
  <si>
    <t>1102.01.14</t>
  </si>
  <si>
    <t>1102.01.15</t>
  </si>
  <si>
    <t xml:space="preserve">Лестничный сход  Левая часть </t>
  </si>
  <si>
    <t>1103.01.1</t>
  </si>
  <si>
    <t>1103.01.2</t>
  </si>
  <si>
    <t>1103.01.3</t>
  </si>
  <si>
    <t>1103.01.4</t>
  </si>
  <si>
    <t>1103.01.5</t>
  </si>
  <si>
    <t>1103.01.6</t>
  </si>
  <si>
    <t>1103.01.7</t>
  </si>
  <si>
    <t>1103.01.8</t>
  </si>
  <si>
    <t>1103.01.9</t>
  </si>
  <si>
    <t>1103.01.10</t>
  </si>
  <si>
    <t>1103.01.11</t>
  </si>
  <si>
    <t>1103.01.12</t>
  </si>
  <si>
    <t>1103.01.13</t>
  </si>
  <si>
    <t>1103.01.14</t>
  </si>
  <si>
    <t>1103.01.15</t>
  </si>
  <si>
    <t>Тоннелни архитектуравий безаш ишлари.</t>
  </si>
  <si>
    <t>Архитектурное оформление тоннеля</t>
  </si>
  <si>
    <t>1104.01.2</t>
  </si>
  <si>
    <t>Тоннел полига қалинлиги 20 мм бўлган М150 маркали цемент қоришмаси устига ғадир-будур юзали мармар брекчиясидан мозаик пол қопламасини ётқизиш.</t>
  </si>
  <si>
    <t xml:space="preserve">Устройство  мозаичного пола тоннеля  (мраморная брекчия с шероховатой поверхностью) на цементном растворе   М150                             20мм  </t>
  </si>
  <si>
    <t>1104.01.3</t>
  </si>
  <si>
    <t>Тоннел мозаик полини қуриш.</t>
  </si>
  <si>
    <t>мозаичного пола тоннеля</t>
  </si>
  <si>
    <t>1104.01.4</t>
  </si>
  <si>
    <t>Қалинлиги 1 см бўлган кафель қопламасини етказиб бериш ва ўрнатиш.</t>
  </si>
  <si>
    <t>Стоимость и устройство кафель  тоннела h=1см</t>
  </si>
  <si>
    <t>1104.01.5</t>
  </si>
  <si>
    <t>ташки томонга гранит урнатиш</t>
  </si>
  <si>
    <t xml:space="preserve">Гранит на внешный стороны стены тоннеля 30мм </t>
  </si>
  <si>
    <t>1104.01.6</t>
  </si>
  <si>
    <t>50×50 мм катакли, Ø3 мм ли металл тўр.</t>
  </si>
  <si>
    <t xml:space="preserve">Металлическая сетка 50x50     ∅3мм </t>
  </si>
  <si>
    <t>1104.01.7</t>
  </si>
  <si>
    <t>Металл тўрни маҳкамлаш учун Ø6,5 мм, узунлиги 17 см, оғирлиги 0,045 кг бўлган анкерлар.</t>
  </si>
  <si>
    <t xml:space="preserve">Анкера для навешивания сетки ∅6.5мм
L=17см,  вес-0,045кг </t>
  </si>
  <si>
    <t>1104.01.8</t>
  </si>
  <si>
    <t>Alucobond панеллари учун 25×40×3 мм ўлчамли зангламас пўлат профил.</t>
  </si>
  <si>
    <t>Профиль для алюкобонд из нержавейки профиль 25х40х3</t>
  </si>
  <si>
    <t>1104.01.9</t>
  </si>
  <si>
    <t>ALUKOBOND алюминий панелларини қўлда қоплаш (қиймати ва ўрнатиш).</t>
  </si>
  <si>
    <t>Стоимость и обшивка алюминиевыми панелями вручную (ALUKOBOND)</t>
  </si>
  <si>
    <t>1104.1</t>
  </si>
  <si>
    <t>Ёрдамчи хона</t>
  </si>
  <si>
    <t>Подсобное помещение</t>
  </si>
  <si>
    <t>1104.1.01</t>
  </si>
  <si>
    <t>В25 F200 маркали ЗП40.25.10-2 русумли йиғма темир-бетон тўғри тўртбурчакли қувур звеноларини етказиб бериш ва ўрнатиш.</t>
  </si>
  <si>
    <t>1104.1.02</t>
  </si>
  <si>
    <t>Қалинлиги 10 см бўлган ҚША (қум-шағал аралашмаси) тайёрлов қатламини қуриш.</t>
  </si>
  <si>
    <t>Устройство подготовки из ГПС h=10см</t>
  </si>
  <si>
    <t>1104.1.03</t>
  </si>
  <si>
    <t>В15 маркали бетондан қалинлиги 10 см бўлган монолит бетон тайёрлов қатламини қуриш.</t>
  </si>
  <si>
    <t>Устройство монолитной бетонной подготовки h=10см бетон В15</t>
  </si>
  <si>
    <t>1104.1.04</t>
  </si>
  <si>
    <t>Ёрдамчи хона учун СТм-1 русумли монолит темир-бетон торц деворини қуриш.</t>
  </si>
  <si>
    <t>Торцовая монолитная ж/б стена СТм-1 подc. помещение</t>
  </si>
  <si>
    <t>1104.1.05</t>
  </si>
  <si>
    <t>Стальная стержн. арматура Ø12мм. А400</t>
  </si>
  <si>
    <t>1104.1.06</t>
  </si>
  <si>
    <t>1104.1.07</t>
  </si>
  <si>
    <t>80×200 см ўлчамли металл эшикни етказиб бериш ва ўрнатиш.</t>
  </si>
  <si>
    <t xml:space="preserve">Металическая Двер для подсобний помещщения 80/200см </t>
  </si>
  <si>
    <t>Ёпма фермаси (навес)</t>
  </si>
  <si>
    <t>Ферма перекрытыя (навес)</t>
  </si>
  <si>
    <t>1105.1.2</t>
  </si>
  <si>
    <t>100x100x6 мм квадрат металл профил қувурлардан навес фермасини тайёрлаш ва ўрнатиш.</t>
  </si>
  <si>
    <t>Стоимость и изготовление фермы для навеса из металлических квадратных профильных труб 100х100х6,0</t>
  </si>
  <si>
    <t>1105.1.3</t>
  </si>
  <si>
    <t>100x80x3 мм квадрат металл профил қувурлардан навес фермасини тайёрлаш ва ўрнатиш.</t>
  </si>
  <si>
    <t>Стоимость и изготовление фермы для навеса из металлических квадратных профильных труб 100х80х3.0</t>
  </si>
  <si>
    <t>1105.1.4</t>
  </si>
  <si>
    <t>60х40х3 мм квадрат металл профил қувурлардан навес фермасини тайёрлаш ва ўрнатиш.</t>
  </si>
  <si>
    <t xml:space="preserve">Стоимость и изготовление фермы для навеса из металлических квадратных профильных труб 60х40х3 </t>
  </si>
  <si>
    <t>1105.1.5</t>
  </si>
  <si>
    <t>лексан</t>
  </si>
  <si>
    <t>Стоимость и монтаж кровля из монолитного поликорбанотного материала</t>
  </si>
  <si>
    <t>1105.1.6</t>
  </si>
  <si>
    <t>Чиниқтирилган шиша.</t>
  </si>
  <si>
    <t>Каленое стекло</t>
  </si>
  <si>
    <t>Панжара (перила)</t>
  </si>
  <si>
    <t>Периллного ограждения</t>
  </si>
  <si>
    <t>1106.1.2</t>
  </si>
  <si>
    <t>Ø48×3,0 мм пўлат қувурдан перилани тайёрлаш ва ўрнатиш.</t>
  </si>
  <si>
    <t>Стоимость и изготовление перилла трубы сталъные Трубы сталъные  ∅48х3.0</t>
  </si>
  <si>
    <t>1106.1.3</t>
  </si>
  <si>
    <t>40×2,0 мм металл профилдан перилани тайёрлаш ва ўрнатиш.</t>
  </si>
  <si>
    <t>Стоимость и изготовление перилла металлическихсталъное  40х2.0</t>
  </si>
  <si>
    <t>1106.1.4</t>
  </si>
  <si>
    <t>1106.1.5</t>
  </si>
  <si>
    <t>Ø16 мм ли А400 синфли пўлат стерженли арматура.</t>
  </si>
  <si>
    <t>Стальная стержн. арматура Ø16мм. А400</t>
  </si>
  <si>
    <t>1106.1.6</t>
  </si>
  <si>
    <t>Пўлат лист.</t>
  </si>
  <si>
    <t xml:space="preserve">Лист </t>
  </si>
  <si>
    <t>1106.1.7</t>
  </si>
  <si>
    <t>М5 анкери.</t>
  </si>
  <si>
    <t>Анкер М5</t>
  </si>
  <si>
    <t>Тип лифта Sprocket Type</t>
  </si>
  <si>
    <t>1107.1.1</t>
  </si>
  <si>
    <t>платформа улчами</t>
  </si>
  <si>
    <t xml:space="preserve">Размеры платформы , 
(мм)
</t>
  </si>
  <si>
    <t>мм</t>
  </si>
  <si>
    <t>900х100х1200</t>
  </si>
  <si>
    <t>1107.1.2</t>
  </si>
  <si>
    <t xml:space="preserve">узунлиги </t>
  </si>
  <si>
    <t xml:space="preserve">Длина пути, 
</t>
  </si>
  <si>
    <t>пм/пм</t>
  </si>
  <si>
    <t>1107.1.3</t>
  </si>
  <si>
    <t xml:space="preserve">баландлиги </t>
  </si>
  <si>
    <t xml:space="preserve">Висота, 
</t>
  </si>
  <si>
    <t>2х4.24</t>
  </si>
  <si>
    <t>1107.1.4</t>
  </si>
  <si>
    <t xml:space="preserve">юк кутариши </t>
  </si>
  <si>
    <t xml:space="preserve">Грузоподъёмность
</t>
  </si>
  <si>
    <t>TOTAL FOR BILL 1100 (carried forward to Bill Summary)</t>
  </si>
  <si>
    <t>Итого по ведомости № 1100 (с переносом в сводную ведомость)</t>
  </si>
  <si>
    <t>LS/ФС=Lump Sum/Фиксированная Сумма</t>
  </si>
  <si>
    <t>ton/тонн=tonne/тонна</t>
  </si>
  <si>
    <t>ЛБМ: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</si>
</sst>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5" formatCode="_-* #,##0.00_р_._-;\-* #,##0.00_р_._-;_-* &quot;-&quot;??_р_._-;_-@_-"/>
    <numFmt numFmtId="166" formatCode="_-* #,##0.00&quot;р.&quot;_-;\-* #,##0.00&quot;р.&quot;_-;_-* &quot;-&quot;??&quot;р.&quot;_-;_-@_-"/>
    <numFmt numFmtId="167" formatCode="_-* #,##0.0_р_._-;\-* #,##0.0_р_._-;_-* &quot;-&quot;??_р_._-;_-@_-"/>
    <numFmt numFmtId="168" formatCode="_-* #,##0_р_._-;\-* #,##0_р_._-;_-* &quot;-&quot;??_р_._-;_-@_-"/>
    <numFmt numFmtId="169" formatCode="0.000"/>
    <numFmt numFmtId="170" formatCode="0.0000"/>
    <numFmt numFmtId="171" formatCode="_-* #,##0.00\ _s_o_ʻ_m_-;\-* #,##0.00\ _s_o_ʻ_m_-;_-* &quot;-&quot;??\ _s_o_ʻ_m_-;_-@_-"/>
    <numFmt numFmtId="172" formatCode="_(* #,##0.00_);_(* \(#,##0.00\);_(* &quot;-&quot;??_);_(@_)"/>
    <numFmt numFmtId="173" formatCode="0.00_ "/>
    <numFmt numFmtId="174" formatCode="dd\.mmm"/>
    <numFmt numFmtId="175" formatCode="#,##0.0"/>
  </numFmts>
  <fonts count="62">
    <font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1"/>
      <color indexed="8"/>
      <name val="Times New Roman"/>
      <charset val="204"/>
    </font>
    <font>
      <b/>
      <sz val="10"/>
      <name val="Times New Roman"/>
      <charset val="204"/>
    </font>
    <font>
      <b/>
      <sz val="11"/>
      <color indexed="8"/>
      <name val="Times New Roman"/>
      <charset val="204"/>
    </font>
    <font>
      <i/>
      <sz val="12"/>
      <color indexed="8"/>
      <name val="Times New Roman"/>
      <charset val="204"/>
    </font>
    <font>
      <b/>
      <i/>
      <sz val="14"/>
      <color rgb="FF0070C0"/>
      <name val="Times New Roman"/>
      <charset val="204"/>
    </font>
    <font>
      <i/>
      <sz val="12"/>
      <name val="Arial Narrow"/>
      <charset val="204"/>
    </font>
    <font>
      <sz val="12"/>
      <color indexed="8"/>
      <name val="Times New Roman"/>
      <charset val="204"/>
    </font>
    <font>
      <sz val="12"/>
      <name val="Arial Narrow"/>
      <charset val="204"/>
    </font>
    <font>
      <vertAlign val="superscript"/>
      <sz val="12"/>
      <name val="Times New Roman"/>
      <charset val="204"/>
    </font>
    <font>
      <b/>
      <sz val="11"/>
      <color theme="1"/>
      <name val="Arial"/>
      <charset val="204"/>
    </font>
    <font>
      <sz val="11"/>
      <color theme="1"/>
      <name val="Arial"/>
      <charset val="204"/>
    </font>
    <font>
      <sz val="11"/>
      <name val="Arial"/>
      <charset val="204"/>
    </font>
    <font>
      <sz val="12"/>
      <color rgb="FFFF0000"/>
      <name val="Times New Roman"/>
      <charset val="204"/>
    </font>
    <font>
      <sz val="14"/>
      <color rgb="FF16171A"/>
      <name val="Inherit"/>
      <charset val="204"/>
    </font>
    <font>
      <b/>
      <sz val="11"/>
      <name val="Arial"/>
      <charset val="204"/>
    </font>
    <font>
      <b/>
      <sz val="11"/>
      <color indexed="8"/>
      <name val="Arial"/>
      <charset val="204"/>
    </font>
    <font>
      <b/>
      <sz val="13"/>
      <name val="Arial"/>
      <charset val="204"/>
    </font>
    <font>
      <sz val="11"/>
      <color indexed="8"/>
      <name val="Arial"/>
      <charset val="204"/>
    </font>
    <font>
      <i/>
      <sz val="11"/>
      <name val="Arial"/>
      <charset val="204"/>
    </font>
    <font>
      <b/>
      <u/>
      <sz val="11"/>
      <name val="Arial"/>
      <charset val="204"/>
    </font>
    <font>
      <sz val="10"/>
      <color theme="1"/>
      <name val="Arial"/>
      <charset val="204"/>
    </font>
    <font>
      <b/>
      <sz val="10"/>
      <color rgb="FF404040"/>
      <name val="Arial"/>
      <charset val="204"/>
    </font>
    <font>
      <b/>
      <sz val="14"/>
      <color theme="1"/>
      <name val="Arial"/>
      <charset val="204"/>
    </font>
    <font>
      <sz val="12"/>
      <color theme="1"/>
      <name val="Arial"/>
      <charset val="204"/>
    </font>
    <font>
      <b/>
      <sz val="12"/>
      <color theme="1"/>
      <name val="Arial"/>
      <charset val="204"/>
    </font>
    <font>
      <b/>
      <sz val="20"/>
      <color theme="1"/>
      <name val="Arial"/>
      <charset val="204"/>
    </font>
    <font>
      <b/>
      <i/>
      <sz val="12"/>
      <color theme="1"/>
      <name val="Arial"/>
      <charset val="204"/>
    </font>
    <font>
      <sz val="10"/>
      <name val="Arial"/>
      <charset val="204"/>
    </font>
    <font>
      <b/>
      <sz val="14"/>
      <name val="Arial"/>
      <charset val="204"/>
    </font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sz val="11"/>
      <color indexed="8"/>
      <name val="Calibri"/>
      <charset val="13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theme="1"/>
      <name val="Calibri"/>
      <charset val="162"/>
      <scheme val="minor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i/>
      <sz val="11"/>
      <name val="ISOCPEUR"/>
      <charset val="204"/>
    </font>
    <font>
      <sz val="12"/>
      <name val="Wingdings 2"/>
      <charset val="2"/>
    </font>
    <font>
      <sz val="11"/>
      <color theme="1"/>
      <name val="Calibri"/>
      <charset val="134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9">
    <xf numFmtId="0" fontId="0" fillId="0" borderId="0"/>
    <xf numFmtId="165" fontId="37" fillId="0" borderId="0" applyFont="0" applyFill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9" borderId="0" applyNumberFormat="0" applyBorder="0" applyAlignment="0" applyProtection="0"/>
    <xf numFmtId="0" fontId="38" fillId="9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40" fillId="11" borderId="20" applyNumberFormat="0" applyAlignment="0" applyProtection="0"/>
    <xf numFmtId="0" fontId="40" fillId="11" borderId="20" applyNumberFormat="0" applyAlignment="0" applyProtection="0"/>
    <xf numFmtId="0" fontId="41" fillId="24" borderId="21" applyNumberFormat="0" applyAlignment="0" applyProtection="0"/>
    <xf numFmtId="0" fontId="41" fillId="24" borderId="21" applyNumberFormat="0" applyAlignment="0" applyProtection="0"/>
    <xf numFmtId="0" fontId="42" fillId="24" borderId="20" applyNumberFormat="0" applyAlignment="0" applyProtection="0"/>
    <xf numFmtId="0" fontId="42" fillId="24" borderId="20" applyNumberFormat="0" applyAlignment="0" applyProtection="0"/>
    <xf numFmtId="166" fontId="28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61" fillId="0" borderId="0" applyFont="0" applyFill="0" applyBorder="0" applyAlignment="0" applyProtection="0"/>
    <xf numFmtId="0" fontId="44" fillId="0" borderId="22" applyNumberFormat="0" applyFill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25" applyNumberFormat="0" applyFill="0" applyAlignment="0" applyProtection="0"/>
    <xf numFmtId="0" fontId="48" fillId="25" borderId="26" applyNumberFormat="0" applyAlignment="0" applyProtection="0"/>
    <xf numFmtId="0" fontId="48" fillId="25" borderId="26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1" fillId="0" borderId="0"/>
    <xf numFmtId="0" fontId="5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37" fillId="0" borderId="0"/>
    <xf numFmtId="0" fontId="37" fillId="0" borderId="0"/>
    <xf numFmtId="0" fontId="61" fillId="0" borderId="0"/>
    <xf numFmtId="0" fontId="51" fillId="0" borderId="0"/>
    <xf numFmtId="0" fontId="4" fillId="0" borderId="0"/>
    <xf numFmtId="0" fontId="52" fillId="0" borderId="0"/>
    <xf numFmtId="0" fontId="52" fillId="0" borderId="0"/>
    <xf numFmtId="0" fontId="35" fillId="0" borderId="0"/>
    <xf numFmtId="0" fontId="53" fillId="0" borderId="0"/>
    <xf numFmtId="0" fontId="51" fillId="0" borderId="0"/>
    <xf numFmtId="0" fontId="4" fillId="0" borderId="0"/>
    <xf numFmtId="0" fontId="37" fillId="0" borderId="0"/>
    <xf numFmtId="0" fontId="51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55" fillId="0" borderId="0" applyNumberFormat="0" applyFill="0" applyBorder="0" applyAlignment="0" applyProtection="0"/>
    <xf numFmtId="0" fontId="38" fillId="27" borderId="27" applyNumberFormat="0" applyFont="0" applyAlignment="0" applyProtection="0"/>
    <xf numFmtId="0" fontId="38" fillId="27" borderId="27" applyNumberFormat="0" applyFont="0" applyAlignment="0" applyProtection="0"/>
    <xf numFmtId="0" fontId="38" fillId="27" borderId="27" applyNumberFormat="0" applyFont="0" applyAlignment="0" applyProtection="0"/>
    <xf numFmtId="0" fontId="38" fillId="27" borderId="27" applyNumberFormat="0" applyFont="0" applyAlignment="0" applyProtection="0"/>
    <xf numFmtId="9" fontId="52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56" fillId="0" borderId="28" applyNumberFormat="0" applyFill="0" applyAlignment="0" applyProtection="0"/>
    <xf numFmtId="0" fontId="57" fillId="0" borderId="0" applyNumberForma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58" fillId="8" borderId="0" applyNumberFormat="0" applyBorder="0" applyAlignment="0" applyProtection="0"/>
    <xf numFmtId="0" fontId="58" fillId="8" borderId="0" applyNumberFormat="0" applyBorder="0" applyAlignment="0" applyProtection="0"/>
  </cellStyleXfs>
  <cellXfs count="3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5" fontId="1" fillId="0" borderId="0" xfId="1" applyFont="1" applyFill="1" applyAlignment="1">
      <alignment horizontal="center" vertical="center"/>
    </xf>
    <xf numFmtId="167" fontId="2" fillId="0" borderId="0" xfId="1" applyNumberFormat="1" applyFont="1" applyAlignment="1">
      <alignment vertical="center"/>
    </xf>
    <xf numFmtId="168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5" fontId="3" fillId="0" borderId="0" xfId="1" applyFont="1" applyFill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65" fontId="3" fillId="0" borderId="1" xfId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168" fontId="3" fillId="0" borderId="1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1" applyFont="1" applyFill="1" applyBorder="1" applyAlignment="1">
      <alignment horizontal="center" vertical="center" wrapText="1"/>
    </xf>
    <xf numFmtId="165" fontId="4" fillId="2" borderId="1" xfId="1" applyFont="1" applyFill="1" applyBorder="1" applyAlignment="1">
      <alignment horizontal="center" vertical="center" wrapText="1"/>
    </xf>
    <xf numFmtId="168" fontId="4" fillId="2" borderId="3" xfId="1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167" fontId="2" fillId="3" borderId="1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168" fontId="4" fillId="3" borderId="7" xfId="1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1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1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9" fillId="0" borderId="7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left" vertical="center" wrapText="1"/>
    </xf>
    <xf numFmtId="165" fontId="4" fillId="0" borderId="1" xfId="1" applyFont="1" applyFill="1" applyBorder="1" applyAlignment="1">
      <alignment horizontal="center" vertical="center" wrapText="1"/>
    </xf>
    <xf numFmtId="168" fontId="4" fillId="0" borderId="1" xfId="1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168" fontId="4" fillId="0" borderId="3" xfId="1" applyNumberFormat="1" applyFont="1" applyFill="1" applyBorder="1" applyAlignment="1">
      <alignment horizontal="center" vertical="center" wrapText="1"/>
    </xf>
    <xf numFmtId="167" fontId="2" fillId="0" borderId="0" xfId="1" applyNumberFormat="1" applyFont="1" applyFill="1" applyAlignment="1">
      <alignment vertical="center"/>
    </xf>
    <xf numFmtId="0" fontId="13" fillId="0" borderId="9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vertical="top" wrapText="1"/>
    </xf>
    <xf numFmtId="0" fontId="13" fillId="0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0" borderId="0" xfId="134" applyFont="1" applyAlignment="1">
      <alignment horizontal="left" vertical="center" wrapText="1"/>
    </xf>
    <xf numFmtId="0" fontId="4" fillId="0" borderId="0" xfId="73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165" fontId="2" fillId="3" borderId="0" xfId="1" applyFont="1" applyFill="1" applyAlignment="1">
      <alignment horizontal="center" vertical="center"/>
    </xf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165" fontId="3" fillId="3" borderId="0" xfId="1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indent="1"/>
    </xf>
    <xf numFmtId="0" fontId="3" fillId="2" borderId="1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3" borderId="1" xfId="1" applyFont="1" applyFill="1" applyBorder="1" applyAlignment="1">
      <alignment horizontal="center" vertical="center" wrapText="1"/>
    </xf>
    <xf numFmtId="168" fontId="4" fillId="3" borderId="3" xfId="1" applyNumberFormat="1" applyFont="1" applyFill="1" applyBorder="1" applyAlignment="1">
      <alignment horizontal="center" vertical="center" wrapText="1"/>
    </xf>
    <xf numFmtId="169" fontId="15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0" fontId="15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165" fontId="14" fillId="3" borderId="1" xfId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/>
    </xf>
    <xf numFmtId="0" fontId="3" fillId="3" borderId="15" xfId="0" applyFont="1" applyFill="1" applyBorder="1" applyAlignment="1">
      <alignment horizontal="left" vertical="center" wrapText="1"/>
    </xf>
    <xf numFmtId="165" fontId="1" fillId="3" borderId="15" xfId="1" applyFont="1" applyFill="1" applyBorder="1" applyAlignment="1">
      <alignment horizontal="center" vertical="center"/>
    </xf>
    <xf numFmtId="165" fontId="3" fillId="3" borderId="15" xfId="1" applyFont="1" applyFill="1" applyBorder="1" applyAlignment="1">
      <alignment horizontal="center" vertical="center" wrapText="1"/>
    </xf>
    <xf numFmtId="168" fontId="3" fillId="3" borderId="16" xfId="1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165" fontId="4" fillId="3" borderId="0" xfId="1" applyFont="1" applyFill="1" applyAlignment="1">
      <alignment horizontal="center" vertical="center" wrapText="1"/>
    </xf>
    <xf numFmtId="165" fontId="4" fillId="3" borderId="0" xfId="1" applyFont="1" applyFill="1" applyBorder="1" applyAlignment="1">
      <alignment horizontal="center" vertical="center" wrapText="1"/>
    </xf>
    <xf numFmtId="168" fontId="4" fillId="3" borderId="0" xfId="1" applyNumberFormat="1" applyFont="1" applyFill="1" applyAlignment="1">
      <alignment horizontal="center" vertical="center" wrapText="1"/>
    </xf>
    <xf numFmtId="0" fontId="4" fillId="3" borderId="0" xfId="134" applyFont="1" applyFill="1" applyAlignment="1">
      <alignment horizontal="left" vertical="center" wrapText="1"/>
    </xf>
    <xf numFmtId="0" fontId="4" fillId="3" borderId="0" xfId="134" applyFont="1" applyFill="1" applyAlignment="1">
      <alignment horizontal="center" vertical="center" wrapText="1"/>
    </xf>
    <xf numFmtId="0" fontId="4" fillId="3" borderId="0" xfId="73" applyFont="1" applyFill="1" applyAlignment="1">
      <alignment horizontal="left" vertical="center"/>
    </xf>
    <xf numFmtId="165" fontId="16" fillId="3" borderId="0" xfId="1" applyFont="1" applyFill="1" applyAlignment="1">
      <alignment horizontal="center" vertical="center" wrapText="1"/>
    </xf>
    <xf numFmtId="0" fontId="17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vertical="center"/>
    </xf>
    <xf numFmtId="165" fontId="18" fillId="3" borderId="0" xfId="1" applyFont="1" applyFill="1" applyAlignment="1">
      <alignment horizontal="center" vertical="center"/>
    </xf>
    <xf numFmtId="0" fontId="19" fillId="3" borderId="0" xfId="0" applyFont="1" applyFill="1" applyAlignment="1">
      <alignment vertical="top"/>
    </xf>
    <xf numFmtId="0" fontId="19" fillId="3" borderId="0" xfId="0" applyFont="1" applyFill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 vertical="top"/>
    </xf>
    <xf numFmtId="0" fontId="19" fillId="3" borderId="1" xfId="0" applyFont="1" applyFill="1" applyBorder="1" applyAlignment="1">
      <alignment horizontal="center" vertical="top" wrapText="1"/>
    </xf>
    <xf numFmtId="0" fontId="19" fillId="3" borderId="1" xfId="0" applyFont="1" applyFill="1" applyBorder="1" applyAlignment="1">
      <alignment horizontal="center" vertical="top"/>
    </xf>
    <xf numFmtId="0" fontId="19" fillId="3" borderId="1" xfId="0" applyFont="1" applyFill="1" applyBorder="1" applyAlignment="1">
      <alignment horizontal="left" vertical="top" indent="1"/>
    </xf>
    <xf numFmtId="4" fontId="4" fillId="2" borderId="1" xfId="1" applyNumberFormat="1" applyFont="1" applyFill="1" applyBorder="1" applyAlignment="1">
      <alignment horizontal="center" vertical="center" wrapText="1"/>
    </xf>
    <xf numFmtId="165" fontId="19" fillId="0" borderId="1" xfId="1" applyFont="1" applyFill="1" applyBorder="1" applyAlignment="1">
      <alignment horizontal="center" vertical="center" wrapText="1"/>
    </xf>
    <xf numFmtId="168" fontId="18" fillId="3" borderId="0" xfId="0" applyNumberFormat="1" applyFont="1" applyFill="1" applyAlignment="1">
      <alignment vertical="center"/>
    </xf>
    <xf numFmtId="171" fontId="18" fillId="3" borderId="0" xfId="0" applyNumberFormat="1" applyFont="1" applyFill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165" fontId="19" fillId="3" borderId="0" xfId="1" applyFont="1" applyFill="1" applyAlignment="1">
      <alignment horizontal="center" vertical="center" wrapText="1"/>
    </xf>
    <xf numFmtId="0" fontId="19" fillId="3" borderId="0" xfId="134" applyFont="1" applyFill="1" applyAlignment="1">
      <alignment horizontal="left" vertical="center" wrapText="1"/>
    </xf>
    <xf numFmtId="2" fontId="19" fillId="3" borderId="0" xfId="0" applyNumberFormat="1" applyFont="1" applyFill="1" applyAlignment="1">
      <alignment horizontal="center" vertical="center" wrapText="1"/>
    </xf>
    <xf numFmtId="0" fontId="19" fillId="3" borderId="0" xfId="0" applyFont="1" applyFill="1" applyAlignment="1">
      <alignment horizontal="justify" vertical="center" wrapText="1"/>
    </xf>
    <xf numFmtId="0" fontId="19" fillId="3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65" fontId="7" fillId="0" borderId="0" xfId="1" applyFont="1" applyAlignment="1">
      <alignment vertical="center"/>
    </xf>
    <xf numFmtId="165" fontId="7" fillId="0" borderId="0" xfId="1" applyFont="1" applyAlignment="1">
      <alignment horizontal="center" vertical="center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165" fontId="4" fillId="0" borderId="0" xfId="1" applyFont="1" applyAlignment="1">
      <alignment vertical="center"/>
    </xf>
    <xf numFmtId="165" fontId="4" fillId="0" borderId="0" xfId="1" applyFont="1" applyAlignment="1">
      <alignment horizontal="center" vertical="center"/>
    </xf>
    <xf numFmtId="165" fontId="3" fillId="0" borderId="0" xfId="1" applyFont="1" applyAlignment="1">
      <alignment vertical="center"/>
    </xf>
    <xf numFmtId="165" fontId="3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top" indent="1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horizontal="left" vertical="top"/>
    </xf>
    <xf numFmtId="0" fontId="3" fillId="2" borderId="18" xfId="0" applyFont="1" applyFill="1" applyBorder="1" applyAlignment="1">
      <alignment horizontal="center" vertical="center" wrapText="1"/>
    </xf>
    <xf numFmtId="165" fontId="3" fillId="2" borderId="18" xfId="1" applyFont="1" applyFill="1" applyBorder="1" applyAlignment="1">
      <alignment horizontal="center" vertical="center" wrapText="1"/>
    </xf>
    <xf numFmtId="168" fontId="4" fillId="2" borderId="7" xfId="1" applyNumberFormat="1" applyFont="1" applyFill="1" applyBorder="1" applyAlignment="1">
      <alignment horizontal="center" vertical="center" wrapText="1"/>
    </xf>
    <xf numFmtId="172" fontId="7" fillId="3" borderId="1" xfId="0" applyNumberFormat="1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67" fontId="7" fillId="3" borderId="1" xfId="1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165" fontId="4" fillId="0" borderId="0" xfId="1" applyFont="1" applyAlignment="1">
      <alignment vertical="center" wrapText="1"/>
    </xf>
    <xf numFmtId="165" fontId="4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134" applyFont="1" applyAlignment="1">
      <alignment horizontal="left" vertical="center" wrapText="1"/>
    </xf>
    <xf numFmtId="165" fontId="7" fillId="0" borderId="0" xfId="1" applyFont="1" applyAlignment="1">
      <alignment vertical="center" wrapText="1"/>
    </xf>
    <xf numFmtId="165" fontId="7" fillId="0" borderId="0" xfId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justify" vertical="center" wrapText="1"/>
    </xf>
    <xf numFmtId="174" fontId="7" fillId="0" borderId="0" xfId="0" applyNumberFormat="1" applyFont="1" applyAlignment="1">
      <alignment horizontal="right" vertical="center" wrapText="1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/>
    </xf>
    <xf numFmtId="4" fontId="4" fillId="3" borderId="0" xfId="1" applyNumberFormat="1" applyFont="1" applyFill="1" applyAlignment="1">
      <alignment horizontal="center" vertical="center"/>
    </xf>
    <xf numFmtId="165" fontId="4" fillId="3" borderId="0" xfId="1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4" fontId="3" fillId="3" borderId="0" xfId="1" applyNumberFormat="1" applyFont="1" applyFill="1" applyAlignment="1">
      <alignment horizontal="center" vertical="center"/>
    </xf>
    <xf numFmtId="165" fontId="3" fillId="3" borderId="0" xfId="1" applyFont="1" applyFill="1" applyAlignment="1">
      <alignment horizontal="center" vertical="center"/>
    </xf>
    <xf numFmtId="4" fontId="4" fillId="3" borderId="0" xfId="1" applyNumberFormat="1" applyFont="1" applyFill="1" applyBorder="1" applyAlignment="1">
      <alignment horizontal="center" vertical="center"/>
    </xf>
    <xf numFmtId="165" fontId="4" fillId="3" borderId="0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indent="1"/>
    </xf>
    <xf numFmtId="4" fontId="4" fillId="3" borderId="1" xfId="0" applyNumberFormat="1" applyFont="1" applyFill="1" applyBorder="1" applyAlignment="1">
      <alignment horizontal="center" vertical="top"/>
    </xf>
    <xf numFmtId="165" fontId="3" fillId="3" borderId="1" xfId="1" applyFont="1" applyFill="1" applyBorder="1" applyAlignment="1">
      <alignment horizontal="center" vertical="center" wrapText="1"/>
    </xf>
    <xf numFmtId="4" fontId="4" fillId="3" borderId="1" xfId="1" applyNumberFormat="1" applyFont="1" applyFill="1" applyBorder="1" applyAlignment="1">
      <alignment horizontal="center" vertical="center" wrapText="1"/>
    </xf>
    <xf numFmtId="171" fontId="4" fillId="4" borderId="0" xfId="0" applyNumberFormat="1" applyFont="1" applyFill="1" applyAlignment="1">
      <alignment vertical="center"/>
    </xf>
    <xf numFmtId="0" fontId="13" fillId="0" borderId="1" xfId="0" applyNumberFormat="1" applyFont="1" applyFill="1" applyBorder="1" applyAlignment="1" applyProtection="1">
      <alignment wrapText="1"/>
    </xf>
    <xf numFmtId="0" fontId="11" fillId="0" borderId="19" xfId="0" applyNumberFormat="1" applyFont="1" applyFill="1" applyBorder="1" applyAlignment="1" applyProtection="1">
      <alignment wrapText="1"/>
    </xf>
    <xf numFmtId="0" fontId="2" fillId="3" borderId="0" xfId="0" applyFont="1" applyFill="1" applyAlignment="1">
      <alignment horizontal="center" vertical="center" wrapText="1"/>
    </xf>
    <xf numFmtId="4" fontId="4" fillId="3" borderId="0" xfId="1" applyNumberFormat="1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 wrapText="1"/>
    </xf>
    <xf numFmtId="2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5" fontId="3" fillId="2" borderId="1" xfId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5" fontId="4" fillId="0" borderId="1" xfId="1" applyFont="1" applyFill="1" applyBorder="1" applyAlignment="1">
      <alignment horizontal="center" vertical="center" wrapText="1"/>
    </xf>
    <xf numFmtId="175" fontId="4" fillId="0" borderId="1" xfId="1" applyNumberFormat="1" applyFont="1" applyFill="1" applyBorder="1" applyAlignment="1">
      <alignment horizontal="center" vertical="center" wrapText="1"/>
    </xf>
    <xf numFmtId="168" fontId="4" fillId="0" borderId="3" xfId="1" applyNumberFormat="1" applyFont="1" applyFill="1" applyBorder="1" applyAlignment="1">
      <alignment horizontal="center" vertical="center" wrapText="1"/>
    </xf>
    <xf numFmtId="171" fontId="4" fillId="3" borderId="0" xfId="0" applyNumberFormat="1" applyFont="1" applyFill="1" applyAlignment="1">
      <alignment vertical="center"/>
    </xf>
    <xf numFmtId="0" fontId="4" fillId="3" borderId="7" xfId="0" applyFont="1" applyFill="1" applyBorder="1" applyAlignment="1">
      <alignment horizontal="left" vertical="center" wrapText="1"/>
    </xf>
    <xf numFmtId="172" fontId="4" fillId="3" borderId="1" xfId="0" applyNumberFormat="1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center" vertical="center" wrapText="1"/>
    </xf>
    <xf numFmtId="175" fontId="4" fillId="3" borderId="1" xfId="1" applyNumberFormat="1" applyFont="1" applyFill="1" applyBorder="1" applyAlignment="1">
      <alignment horizontal="center" vertical="center" wrapText="1"/>
    </xf>
    <xf numFmtId="167" fontId="4" fillId="3" borderId="1" xfId="1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center" vertical="center" wrapText="1"/>
    </xf>
    <xf numFmtId="175" fontId="20" fillId="5" borderId="1" xfId="1" applyNumberFormat="1" applyFont="1" applyFill="1" applyBorder="1" applyAlignment="1">
      <alignment horizontal="center" vertical="center" wrapText="1"/>
    </xf>
    <xf numFmtId="167" fontId="4" fillId="5" borderId="1" xfId="1" applyNumberFormat="1" applyFont="1" applyFill="1" applyBorder="1" applyAlignment="1">
      <alignment horizontal="center" vertical="center" wrapText="1"/>
    </xf>
    <xf numFmtId="168" fontId="4" fillId="5" borderId="7" xfId="1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175" fontId="4" fillId="5" borderId="1" xfId="1" applyNumberFormat="1" applyFont="1" applyFill="1" applyBorder="1" applyAlignment="1">
      <alignment horizontal="center" vertical="center" wrapText="1"/>
    </xf>
    <xf numFmtId="172" fontId="4" fillId="3" borderId="7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172" fontId="3" fillId="5" borderId="7" xfId="0" applyNumberFormat="1" applyFont="1" applyFill="1" applyBorder="1" applyAlignment="1">
      <alignment horizontal="left" vertical="center" wrapText="1"/>
    </xf>
    <xf numFmtId="172" fontId="3" fillId="5" borderId="1" xfId="0" applyNumberFormat="1" applyFont="1" applyFill="1" applyBorder="1" applyAlignment="1">
      <alignment horizontal="left" vertical="top" wrapText="1"/>
    </xf>
    <xf numFmtId="4" fontId="4" fillId="5" borderId="1" xfId="1" applyNumberFormat="1" applyFont="1" applyFill="1" applyBorder="1" applyAlignment="1">
      <alignment horizontal="center" vertical="center" wrapText="1"/>
    </xf>
    <xf numFmtId="168" fontId="4" fillId="5" borderId="1" xfId="1" applyNumberFormat="1" applyFont="1" applyFill="1" applyBorder="1" applyAlignment="1">
      <alignment horizontal="center" vertical="center" wrapText="1"/>
    </xf>
    <xf numFmtId="172" fontId="3" fillId="5" borderId="10" xfId="0" applyNumberFormat="1" applyFont="1" applyFill="1" applyBorder="1" applyAlignment="1">
      <alignment horizontal="left" vertical="center" wrapText="1"/>
    </xf>
    <xf numFmtId="49" fontId="4" fillId="5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172" fontId="3" fillId="5" borderId="5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justify" vertical="center" wrapText="1"/>
    </xf>
    <xf numFmtId="0" fontId="19" fillId="0" borderId="9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5" fontId="19" fillId="0" borderId="0" xfId="1" applyFont="1" applyAlignment="1">
      <alignment horizontal="center" vertical="center"/>
    </xf>
    <xf numFmtId="165" fontId="19" fillId="0" borderId="0" xfId="1" applyFont="1" applyAlignment="1">
      <alignment vertical="center"/>
    </xf>
    <xf numFmtId="0" fontId="19" fillId="0" borderId="0" xfId="0" applyFont="1" applyAlignment="1">
      <alignment vertical="top"/>
    </xf>
    <xf numFmtId="0" fontId="19" fillId="0" borderId="0" xfId="181" applyFont="1"/>
    <xf numFmtId="165" fontId="22" fillId="0" borderId="0" xfId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165" fontId="19" fillId="0" borderId="1" xfId="1" applyFont="1" applyBorder="1" applyAlignment="1">
      <alignment horizontal="center" vertical="center" wrapText="1"/>
    </xf>
    <xf numFmtId="165" fontId="19" fillId="0" borderId="1" xfId="1" applyFont="1" applyBorder="1" applyAlignment="1">
      <alignment vertical="center"/>
    </xf>
    <xf numFmtId="165" fontId="19" fillId="0" borderId="0" xfId="0" applyNumberFormat="1" applyFont="1" applyAlignment="1">
      <alignment vertical="center"/>
    </xf>
    <xf numFmtId="168" fontId="19" fillId="0" borderId="1" xfId="1" applyNumberFormat="1" applyFont="1" applyBorder="1" applyAlignment="1">
      <alignment vertical="center"/>
    </xf>
    <xf numFmtId="165" fontId="22" fillId="0" borderId="1" xfId="1" applyFont="1" applyBorder="1" applyAlignment="1">
      <alignment horizontal="center" vertical="center" wrapText="1"/>
    </xf>
    <xf numFmtId="168" fontId="24" fillId="0" borderId="1" xfId="1" applyNumberFormat="1" applyFont="1" applyBorder="1" applyAlignment="1">
      <alignment horizontal="center" vertical="center" wrapText="1"/>
    </xf>
    <xf numFmtId="168" fontId="19" fillId="0" borderId="0" xfId="1" applyNumberFormat="1" applyFont="1" applyAlignment="1">
      <alignment vertical="center"/>
    </xf>
    <xf numFmtId="165" fontId="22" fillId="0" borderId="1" xfId="1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165" fontId="25" fillId="0" borderId="0" xfId="1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5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/>
    </xf>
    <xf numFmtId="173" fontId="7" fillId="0" borderId="0" xfId="0" applyNumberFormat="1" applyFont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/>
    </xf>
    <xf numFmtId="0" fontId="19" fillId="3" borderId="0" xfId="0" applyFont="1" applyFill="1" applyAlignment="1">
      <alignment vertical="center" wrapText="1"/>
    </xf>
    <xf numFmtId="0" fontId="17" fillId="3" borderId="0" xfId="0" applyFont="1" applyFill="1" applyAlignment="1">
      <alignment vertical="center" wrapText="1"/>
    </xf>
    <xf numFmtId="0" fontId="17" fillId="3" borderId="17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29">
    <cellStyle name="20% - Акцент1 2" xfId="2"/>
    <cellStyle name="20% - Акцент1 2 2" xfId="3"/>
    <cellStyle name="20% - Акцент2 2" xfId="4"/>
    <cellStyle name="20% - Акцент2 2 2" xfId="5"/>
    <cellStyle name="20% - Акцент3 2" xfId="6"/>
    <cellStyle name="20% - Акцент3 2 2" xfId="7"/>
    <cellStyle name="20% - Акцент4 2" xfId="8"/>
    <cellStyle name="20% - Акцент4 2 2" xfId="9"/>
    <cellStyle name="20% - Акцент5 2" xfId="10"/>
    <cellStyle name="20% - Акцент5 2 2" xfId="11"/>
    <cellStyle name="20% - Акцент6 2" xfId="12"/>
    <cellStyle name="20% - Акцент6 2 2" xfId="13"/>
    <cellStyle name="40% - Акцент1 2" xfId="14"/>
    <cellStyle name="40% - Акцент1 2 2" xfId="15"/>
    <cellStyle name="40% - Акцент2 2" xfId="16"/>
    <cellStyle name="40% - Акцент2 2 2" xfId="17"/>
    <cellStyle name="40% - Акцент3 2" xfId="18"/>
    <cellStyle name="40% - Акцент3 2 2" xfId="19"/>
    <cellStyle name="40% - Акцент4 2" xfId="20"/>
    <cellStyle name="40% - Акцент4 2 2" xfId="21"/>
    <cellStyle name="40% - Акцент5 2" xfId="22"/>
    <cellStyle name="40% - Акцент5 2 2" xfId="23"/>
    <cellStyle name="40% - Акцент6 2" xfId="24"/>
    <cellStyle name="40% - Акцент6 2 2" xfId="25"/>
    <cellStyle name="60% - Акцент1 2" xfId="26"/>
    <cellStyle name="60% - Акцент1 2 2" xfId="27"/>
    <cellStyle name="60% - Акцент2 2" xfId="28"/>
    <cellStyle name="60% - Акцент2 2 2" xfId="29"/>
    <cellStyle name="60% - Акцент3 2" xfId="30"/>
    <cellStyle name="60% - Акцент3 2 2" xfId="31"/>
    <cellStyle name="60% - Акцент4 2" xfId="32"/>
    <cellStyle name="60% - Акцент4 2 2" xfId="33"/>
    <cellStyle name="60% - Акцент5 2" xfId="34"/>
    <cellStyle name="60% - Акцент5 2 2" xfId="35"/>
    <cellStyle name="60% - Акцент6 2" xfId="36"/>
    <cellStyle name="60% - Акцент6 2 2" xfId="37"/>
    <cellStyle name="Акцент1 2" xfId="38"/>
    <cellStyle name="Акцент1 2 2" xfId="39"/>
    <cellStyle name="Акцент2 2" xfId="40"/>
    <cellStyle name="Акцент2 2 2" xfId="41"/>
    <cellStyle name="Акцент3 2" xfId="42"/>
    <cellStyle name="Акцент3 2 2" xfId="43"/>
    <cellStyle name="Акцент4 2" xfId="44"/>
    <cellStyle name="Акцент4 2 2" xfId="45"/>
    <cellStyle name="Акцент5 2" xfId="46"/>
    <cellStyle name="Акцент5 2 2" xfId="47"/>
    <cellStyle name="Акцент6 2" xfId="48"/>
    <cellStyle name="Акцент6 2 2" xfId="49"/>
    <cellStyle name="Ввод  2" xfId="50"/>
    <cellStyle name="Ввод  2 2" xfId="51"/>
    <cellStyle name="Вывод 2" xfId="52"/>
    <cellStyle name="Вывод 2 2" xfId="53"/>
    <cellStyle name="Вычисление 2" xfId="54"/>
    <cellStyle name="Вычисление 2 2" xfId="55"/>
    <cellStyle name="Денежный 2" xfId="56"/>
    <cellStyle name="Денежный 3" xfId="57"/>
    <cellStyle name="Денежный 4" xfId="58"/>
    <cellStyle name="Денежный 5" xfId="59"/>
    <cellStyle name="Денежный 6" xfId="60"/>
    <cellStyle name="Денежный 7" xfId="61"/>
    <cellStyle name="Заголовок 1 2" xfId="62"/>
    <cellStyle name="Заголовок 2 2" xfId="63"/>
    <cellStyle name="Заголовок 3 2" xfId="64"/>
    <cellStyle name="Заголовок 4 2" xfId="65"/>
    <cellStyle name="Итог 2" xfId="66"/>
    <cellStyle name="Контрольная ячейка 2" xfId="67"/>
    <cellStyle name="Контрольная ячейка 2 2" xfId="68"/>
    <cellStyle name="Название 2" xfId="69"/>
    <cellStyle name="Название 2 2" xfId="70"/>
    <cellStyle name="Нейтральный 2" xfId="71"/>
    <cellStyle name="Нейтральный 2 2" xfId="72"/>
    <cellStyle name="Обычный" xfId="0" builtinId="0"/>
    <cellStyle name="Обычный 10" xfId="73"/>
    <cellStyle name="Обычный 10 2" xfId="74"/>
    <cellStyle name="Обычный 10 2 2" xfId="75"/>
    <cellStyle name="Обычный 10 2 2 2" xfId="76"/>
    <cellStyle name="Обычный 10 2 2 2 2" xfId="77"/>
    <cellStyle name="Обычный 10 2 2 2 2 2" xfId="78"/>
    <cellStyle name="Обычный 10 2 2 2 2 2 2" xfId="79"/>
    <cellStyle name="Обычный 10 2 2 2 2 3" xfId="80"/>
    <cellStyle name="Обычный 10 2 2 2 2 4" xfId="81"/>
    <cellStyle name="Обычный 10 2 2 2 3" xfId="82"/>
    <cellStyle name="Обычный 10 2 2 2 4" xfId="83"/>
    <cellStyle name="Обычный 10 2 2 3" xfId="84"/>
    <cellStyle name="Обычный 10 2 2 3 2" xfId="85"/>
    <cellStyle name="Обычный 10 2 2 4" xfId="86"/>
    <cellStyle name="Обычный 10 2 2 5" xfId="87"/>
    <cellStyle name="Обычный 10 2 3" xfId="88"/>
    <cellStyle name="Обычный 10 2 3 2" xfId="89"/>
    <cellStyle name="Обычный 10 2 3 2 2" xfId="90"/>
    <cellStyle name="Обычный 10 2 3 2 2 2" xfId="91"/>
    <cellStyle name="Обычный 10 2 3 2 3" xfId="92"/>
    <cellStyle name="Обычный 10 2 3 2 4" xfId="93"/>
    <cellStyle name="Обычный 10 2 3 3" xfId="94"/>
    <cellStyle name="Обычный 10 2 3 3 2" xfId="95"/>
    <cellStyle name="Обычный 10 2 3 4" xfId="96"/>
    <cellStyle name="Обычный 10 2 3 5" xfId="97"/>
    <cellStyle name="Обычный 10 2 4" xfId="98"/>
    <cellStyle name="Обычный 10 2 4 2" xfId="99"/>
    <cellStyle name="Обычный 10 2 5" xfId="100"/>
    <cellStyle name="Обычный 10 2 6" xfId="101"/>
    <cellStyle name="Обычный 10 3" xfId="102"/>
    <cellStyle name="Обычный 10 3 2" xfId="103"/>
    <cellStyle name="Обычный 10 3 2 2" xfId="104"/>
    <cellStyle name="Обычный 10 3 2 2 2" xfId="105"/>
    <cellStyle name="Обычный 10 3 2 3" xfId="106"/>
    <cellStyle name="Обычный 10 3 2 4" xfId="107"/>
    <cellStyle name="Обычный 10 3 3" xfId="108"/>
    <cellStyle name="Обычный 10 3 3 2" xfId="109"/>
    <cellStyle name="Обычный 10 3 4" xfId="110"/>
    <cellStyle name="Обычный 10 4" xfId="111"/>
    <cellStyle name="Обычный 10 4 2" xfId="112"/>
    <cellStyle name="Обычный 10 4 2 2" xfId="113"/>
    <cellStyle name="Обычный 10 4 3" xfId="114"/>
    <cellStyle name="Обычный 10 4 4" xfId="115"/>
    <cellStyle name="Обычный 10 5" xfId="116"/>
    <cellStyle name="Обычный 10 5 2" xfId="117"/>
    <cellStyle name="Обычный 10 5 2 2" xfId="118"/>
    <cellStyle name="Обычный 10 5 2 3" xfId="119"/>
    <cellStyle name="Обычный 10 5 3" xfId="120"/>
    <cellStyle name="Обычный 10 6" xfId="121"/>
    <cellStyle name="Обычный 10 6 2" xfId="122"/>
    <cellStyle name="Обычный 10 6 3" xfId="123"/>
    <cellStyle name="Обычный 10 7" xfId="124"/>
    <cellStyle name="Обычный 10 7 2" xfId="125"/>
    <cellStyle name="Обычный 10 7 2 2" xfId="126"/>
    <cellStyle name="Обычный 10 7 2 3" xfId="127"/>
    <cellStyle name="Обычный 10 7 3" xfId="128"/>
    <cellStyle name="Обычный 10 7 4" xfId="129"/>
    <cellStyle name="Обычный 10 8" xfId="130"/>
    <cellStyle name="Обычный 10 9" xfId="131"/>
    <cellStyle name="Обычный 100" xfId="132"/>
    <cellStyle name="Обычный 11" xfId="133"/>
    <cellStyle name="Обычный 11 2" xfId="134"/>
    <cellStyle name="Обычный 11 2 2" xfId="135"/>
    <cellStyle name="Обычный 11 2 2 2" xfId="136"/>
    <cellStyle name="Обычный 11 2 2 2 2" xfId="137"/>
    <cellStyle name="Обычный 11 2 2 2 2 2" xfId="138"/>
    <cellStyle name="Обычный 11 2 2 2 2 2 2" xfId="139"/>
    <cellStyle name="Обычный 11 2 2 2 2 2 2 2" xfId="140"/>
    <cellStyle name="Обычный 11 2 2 2 2 2 3" xfId="141"/>
    <cellStyle name="Обычный 11 2 2 2 2 2 4" xfId="142"/>
    <cellStyle name="Обычный 11 2 2 2 2 3" xfId="143"/>
    <cellStyle name="Обычный 11 2 2 2 2 4" xfId="144"/>
    <cellStyle name="Обычный 11 2 2 2 3" xfId="145"/>
    <cellStyle name="Обычный 11 2 2 2 3 2" xfId="146"/>
    <cellStyle name="Обычный 11 2 2 2 4" xfId="147"/>
    <cellStyle name="Обычный 11 2 2 2 5" xfId="148"/>
    <cellStyle name="Обычный 11 2 2 3" xfId="149"/>
    <cellStyle name="Обычный 11 2 2 3 2" xfId="150"/>
    <cellStyle name="Обычный 11 2 2 3 2 2" xfId="151"/>
    <cellStyle name="Обычный 11 2 2 3 2 2 2" xfId="152"/>
    <cellStyle name="Обычный 11 2 2 3 2 3" xfId="153"/>
    <cellStyle name="Обычный 11 2 2 3 2 4" xfId="154"/>
    <cellStyle name="Обычный 11 2 2 3 3" xfId="155"/>
    <cellStyle name="Обычный 11 2 2 3 3 2" xfId="156"/>
    <cellStyle name="Обычный 11 2 2 3 4" xfId="157"/>
    <cellStyle name="Обычный 11 2 2 3 5" xfId="158"/>
    <cellStyle name="Обычный 11 2 2 4" xfId="159"/>
    <cellStyle name="Обычный 11 2 2 4 2" xfId="160"/>
    <cellStyle name="Обычный 11 2 2 5" xfId="161"/>
    <cellStyle name="Обычный 11 2 2 6" xfId="162"/>
    <cellStyle name="Обычный 11 2 3" xfId="163"/>
    <cellStyle name="Обычный 11 2 3 2" xfId="164"/>
    <cellStyle name="Обычный 11 2 3 3" xfId="165"/>
    <cellStyle name="Обычный 11 2 4" xfId="166"/>
    <cellStyle name="Обычный 11 2 4 2" xfId="167"/>
    <cellStyle name="Обычный 11 2 4 2 2" xfId="168"/>
    <cellStyle name="Обычный 11 2 4 2 3" xfId="169"/>
    <cellStyle name="Обычный 11 2 4 2 4" xfId="170"/>
    <cellStyle name="Обычный 11 2 4 3" xfId="171"/>
    <cellStyle name="Обычный 11 2 5" xfId="172"/>
    <cellStyle name="Обычный 11 2 5 2" xfId="173"/>
    <cellStyle name="Обычный 11 2 6" xfId="174"/>
    <cellStyle name="Обычный 11 2 7" xfId="175"/>
    <cellStyle name="Обычный 12" xfId="176"/>
    <cellStyle name="Обычный 13" xfId="177"/>
    <cellStyle name="Обычный 14" xfId="178"/>
    <cellStyle name="Обычный 15" xfId="179"/>
    <cellStyle name="Обычный 16" xfId="180"/>
    <cellStyle name="Обычный 2" xfId="181"/>
    <cellStyle name="Обычный 2 2" xfId="182"/>
    <cellStyle name="Обычный 2 2 2" xfId="183"/>
    <cellStyle name="Обычный 2 3" xfId="184"/>
    <cellStyle name="Обычный 2 4" xfId="185"/>
    <cellStyle name="Обычный 2 4 2" xfId="186"/>
    <cellStyle name="Обычный 3" xfId="187"/>
    <cellStyle name="Обычный 3 2" xfId="188"/>
    <cellStyle name="Обычный 3 2 2" xfId="189"/>
    <cellStyle name="Обычный 4" xfId="190"/>
    <cellStyle name="Обычный 4 2" xfId="191"/>
    <cellStyle name="Обычный 4 3" xfId="192"/>
    <cellStyle name="Обычный 4 3 2" xfId="193"/>
    <cellStyle name="Обычный 5" xfId="194"/>
    <cellStyle name="Обычный 5 2" xfId="195"/>
    <cellStyle name="Обычный 5 2 2" xfId="196"/>
    <cellStyle name="Обычный 5 3" xfId="197"/>
    <cellStyle name="Обычный 5 3 2" xfId="198"/>
    <cellStyle name="Обычный 5 4" xfId="199"/>
    <cellStyle name="Обычный 6" xfId="200"/>
    <cellStyle name="Обычный 6 2" xfId="201"/>
    <cellStyle name="Обычный 61" xfId="202"/>
    <cellStyle name="Обычный 7" xfId="203"/>
    <cellStyle name="Обычный 7 2" xfId="204"/>
    <cellStyle name="Обычный 8" xfId="205"/>
    <cellStyle name="Обычный 8 2" xfId="206"/>
    <cellStyle name="Обычный 9" xfId="207"/>
    <cellStyle name="Плохой 2" xfId="208"/>
    <cellStyle name="Плохой 2 2" xfId="209"/>
    <cellStyle name="Пояснение 2" xfId="210"/>
    <cellStyle name="Примечание 2" xfId="211"/>
    <cellStyle name="Примечание 2 2" xfId="212"/>
    <cellStyle name="Примечание 3" xfId="213"/>
    <cellStyle name="Примечание 3 2" xfId="214"/>
    <cellStyle name="Процентный 2" xfId="215"/>
    <cellStyle name="Процентный 3" xfId="216"/>
    <cellStyle name="Связанная ячейка 2" xfId="217"/>
    <cellStyle name="Текст предупреждения 2" xfId="218"/>
    <cellStyle name="Финансовый" xfId="1" builtinId="3"/>
    <cellStyle name="Финансовый 2" xfId="219"/>
    <cellStyle name="Финансовый 3" xfId="220"/>
    <cellStyle name="Финансовый 4" xfId="221"/>
    <cellStyle name="Финансовый 5" xfId="222"/>
    <cellStyle name="Финансовый 6" xfId="223"/>
    <cellStyle name="Финансовый 7" xfId="224"/>
    <cellStyle name="Финансовый 8" xfId="225"/>
    <cellStyle name="Финансовый 9" xfId="226"/>
    <cellStyle name="Хороший 2" xfId="227"/>
    <cellStyle name="Хороший 2 2" xfId="2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2" name="Text Box 33262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3" name="Text Box 33263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4" name="Text Box 33264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5" name="Text Box 33265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6" name="Text Box 33266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7" name="Text Box 33267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8" name="Text Box 33268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9" name="Text Box 33269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10" name="Text Box 33270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11" name="Text Box 33271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12" name="Text Box 33262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13" name="Text Box 33263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14" name="Text Box 33264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15" name="Text Box 33265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16" name="Text Box 33266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17" name="Text Box 33267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18" name="Text Box 33268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19" name="Text Box 33269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20" name="Text Box 33270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95250</xdr:colOff>
      <xdr:row>21</xdr:row>
      <xdr:rowOff>0</xdr:rowOff>
    </xdr:from>
    <xdr:ext cx="946731" cy="264560"/>
    <xdr:sp macro="" textlink="">
      <xdr:nvSpPr>
        <xdr:cNvPr id="21" name="Text Box 33271"/>
        <xdr:cNvSpPr txBox="1"/>
      </xdr:nvSpPr>
      <xdr:spPr>
        <a:xfrm>
          <a:off x="4616450" y="5257800"/>
          <a:ext cx="946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</sheetPr>
  <dimension ref="A2:I29"/>
  <sheetViews>
    <sheetView tabSelected="1" view="pageBreakPreview" zoomScaleNormal="100" workbookViewId="0">
      <selection activeCell="N12" sqref="N12"/>
    </sheetView>
  </sheetViews>
  <sheetFormatPr defaultColWidth="8.85546875" defaultRowHeight="14.25"/>
  <cols>
    <col min="1" max="6" width="8.85546875" style="274"/>
    <col min="7" max="7" width="47.140625" style="274" customWidth="1"/>
    <col min="8" max="8" width="8.85546875" style="274"/>
    <col min="9" max="9" width="10" style="274" customWidth="1"/>
    <col min="10" max="16384" width="8.85546875" style="274"/>
  </cols>
  <sheetData>
    <row r="2" spans="1:9">
      <c r="A2" s="275"/>
      <c r="B2" s="275"/>
      <c r="C2" s="275"/>
      <c r="D2" s="275"/>
      <c r="E2" s="275"/>
      <c r="F2" s="275"/>
      <c r="G2" s="275"/>
      <c r="H2" s="275"/>
      <c r="I2" s="275"/>
    </row>
    <row r="5" spans="1:9">
      <c r="A5" s="276"/>
    </row>
    <row r="6" spans="1:9" ht="15">
      <c r="H6" s="277"/>
      <c r="I6" s="277"/>
    </row>
    <row r="7" spans="1:9" ht="15">
      <c r="H7" s="277"/>
    </row>
    <row r="8" spans="1:9" ht="26.25">
      <c r="A8" s="288" t="s">
        <v>0</v>
      </c>
      <c r="B8" s="288"/>
      <c r="C8" s="288"/>
      <c r="D8" s="288"/>
      <c r="E8" s="288"/>
      <c r="F8" s="288"/>
      <c r="G8" s="288"/>
      <c r="H8" s="288"/>
      <c r="I8" s="288"/>
    </row>
    <row r="9" spans="1:9" ht="26.25">
      <c r="A9" s="288" t="s">
        <v>1</v>
      </c>
      <c r="B9" s="288"/>
      <c r="C9" s="288"/>
      <c r="D9" s="288"/>
      <c r="E9" s="288"/>
      <c r="F9" s="288"/>
      <c r="G9" s="288"/>
      <c r="H9" s="288"/>
      <c r="I9" s="288"/>
    </row>
    <row r="10" spans="1:9" ht="12.75" customHeight="1">
      <c r="A10" s="287"/>
      <c r="B10" s="287"/>
      <c r="C10" s="287"/>
      <c r="D10" s="287"/>
      <c r="E10" s="287"/>
      <c r="F10" s="287"/>
      <c r="G10" s="287"/>
      <c r="H10" s="287"/>
      <c r="I10" s="287"/>
    </row>
    <row r="11" spans="1:9" ht="15.75">
      <c r="A11" s="289"/>
      <c r="B11" s="289"/>
      <c r="C11" s="289"/>
      <c r="D11" s="289"/>
      <c r="E11" s="289"/>
      <c r="F11" s="289"/>
      <c r="G11" s="289"/>
      <c r="H11" s="289"/>
      <c r="I11" s="289"/>
    </row>
    <row r="12" spans="1:9" ht="63.75" customHeight="1">
      <c r="A12" s="290" t="s">
        <v>2</v>
      </c>
      <c r="B12" s="290"/>
      <c r="C12" s="290"/>
      <c r="D12" s="290"/>
      <c r="E12" s="290"/>
      <c r="F12" s="290"/>
      <c r="G12" s="290"/>
      <c r="H12" s="290"/>
      <c r="I12" s="290"/>
    </row>
    <row r="13" spans="1:9" ht="46.5" customHeight="1">
      <c r="A13" s="290"/>
      <c r="B13" s="290"/>
      <c r="C13" s="290"/>
      <c r="D13" s="290"/>
      <c r="E13" s="290"/>
      <c r="F13" s="290"/>
      <c r="G13" s="290"/>
      <c r="H13" s="290"/>
      <c r="I13" s="290"/>
    </row>
    <row r="14" spans="1:9">
      <c r="F14" s="282"/>
    </row>
    <row r="15" spans="1:9" ht="27.75" customHeight="1">
      <c r="A15" s="291"/>
      <c r="B15" s="291"/>
      <c r="C15" s="291"/>
      <c r="D15" s="291"/>
      <c r="E15" s="291"/>
      <c r="F15" s="291"/>
      <c r="G15" s="291"/>
      <c r="H15" s="291"/>
      <c r="I15" s="291"/>
    </row>
    <row r="19" spans="1:9" ht="15">
      <c r="C19" s="284"/>
      <c r="D19" s="284"/>
      <c r="E19" s="284"/>
      <c r="F19" s="284"/>
      <c r="G19" s="284"/>
    </row>
    <row r="20" spans="1:9" ht="15">
      <c r="C20" s="284"/>
      <c r="D20" s="284"/>
      <c r="E20" s="284"/>
      <c r="F20" s="284"/>
      <c r="G20" s="284"/>
    </row>
    <row r="26" spans="1:9" ht="18">
      <c r="A26" s="285"/>
      <c r="B26" s="285"/>
      <c r="C26" s="285"/>
      <c r="D26" s="285"/>
      <c r="E26" s="285"/>
      <c r="F26" s="285"/>
      <c r="G26" s="285"/>
      <c r="H26" s="285"/>
      <c r="I26" s="285"/>
    </row>
    <row r="28" spans="1:9">
      <c r="A28" s="286"/>
      <c r="B28" s="286"/>
      <c r="C28" s="286"/>
      <c r="D28" s="286"/>
      <c r="E28" s="286"/>
      <c r="F28" s="286"/>
      <c r="G28" s="286"/>
      <c r="H28" s="286"/>
      <c r="I28" s="286"/>
    </row>
    <row r="29" spans="1:9">
      <c r="A29" s="286"/>
      <c r="B29" s="286"/>
      <c r="C29" s="286"/>
      <c r="D29" s="286"/>
      <c r="E29" s="286"/>
      <c r="F29" s="286"/>
      <c r="G29" s="286"/>
      <c r="H29" s="286"/>
      <c r="I29" s="286"/>
    </row>
  </sheetData>
  <mergeCells count="6">
    <mergeCell ref="A15:I15"/>
    <mergeCell ref="A8:I8"/>
    <mergeCell ref="A9:I9"/>
    <mergeCell ref="A11:I11"/>
    <mergeCell ref="A12:I12"/>
    <mergeCell ref="A13:I13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orientation="landscape" r:id="rId1"/>
  <headerFooter>
    <oddHeader>&amp;R&amp;"Calibri"&amp;12&amp;K000000*OFFICIAL USE ONLY&amp;1#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/>
  </sheetPr>
  <dimension ref="A2:I28"/>
  <sheetViews>
    <sheetView view="pageBreakPreview" zoomScaleNormal="100" workbookViewId="0">
      <selection activeCell="K19" sqref="K19"/>
    </sheetView>
  </sheetViews>
  <sheetFormatPr defaultColWidth="8.85546875" defaultRowHeight="14.25"/>
  <cols>
    <col min="1" max="1" width="8.85546875" style="274"/>
    <col min="2" max="2" width="18.5703125" style="274" customWidth="1"/>
    <col min="3" max="4" width="8.85546875" style="274"/>
    <col min="5" max="5" width="10.85546875" style="274" customWidth="1"/>
    <col min="6" max="6" width="15" style="274" customWidth="1"/>
    <col min="7" max="7" width="9.5703125" style="274" customWidth="1"/>
    <col min="8" max="8" width="13" style="274" customWidth="1"/>
    <col min="9" max="9" width="18.42578125" style="274" customWidth="1"/>
    <col min="10" max="16384" width="8.85546875" style="274"/>
  </cols>
  <sheetData>
    <row r="2" spans="1:9">
      <c r="A2" s="275"/>
      <c r="B2" s="275"/>
      <c r="C2" s="275"/>
      <c r="D2" s="275"/>
      <c r="E2" s="275"/>
      <c r="F2" s="275"/>
      <c r="G2" s="275"/>
      <c r="H2" s="275"/>
      <c r="I2" s="275"/>
    </row>
    <row r="5" spans="1:9">
      <c r="A5" s="276"/>
    </row>
    <row r="6" spans="1:9" ht="78.75" customHeight="1">
      <c r="A6" s="290" t="str">
        <f>+Cover!A12</f>
        <v>"М-39" халқаро автомобил йўлининг Зангиота туманидан ўтган аҳоли гавжум бўлган 819 км қисмида пиёдалар учун хавфсиз ер ости ўтиш йўлагини қуриш 
(ПҚ-165 ФРРУ) обектининг ишчи лойиҳасини ишлаб чиқишга</v>
      </c>
      <c r="B6" s="290"/>
      <c r="C6" s="290"/>
      <c r="D6" s="290"/>
      <c r="E6" s="290"/>
      <c r="F6" s="290"/>
      <c r="G6" s="290"/>
      <c r="H6" s="290"/>
      <c r="I6" s="290"/>
    </row>
    <row r="7" spans="1:9" ht="15">
      <c r="H7" s="277"/>
    </row>
    <row r="8" spans="1:9" ht="15">
      <c r="H8" s="277"/>
    </row>
    <row r="9" spans="1:9" ht="30.75" customHeight="1">
      <c r="A9" s="278"/>
      <c r="B9" s="292"/>
      <c r="C9" s="292"/>
      <c r="D9" s="292"/>
      <c r="E9" s="292"/>
      <c r="F9" s="277"/>
      <c r="H9" s="277"/>
      <c r="I9" s="278"/>
    </row>
    <row r="10" spans="1:9" ht="29.25" customHeight="1">
      <c r="A10" s="279"/>
      <c r="B10" s="280"/>
      <c r="C10" s="280"/>
      <c r="D10" s="293" t="s">
        <v>3</v>
      </c>
      <c r="E10" s="293"/>
      <c r="F10" s="293"/>
      <c r="I10" s="277" t="s">
        <v>4</v>
      </c>
    </row>
    <row r="11" spans="1:9" ht="32.25" customHeight="1">
      <c r="A11" s="279"/>
      <c r="B11" s="280"/>
      <c r="C11" s="280"/>
      <c r="D11" s="280"/>
      <c r="E11" s="293"/>
      <c r="F11" s="293"/>
      <c r="H11" s="277"/>
      <c r="I11" s="281"/>
    </row>
    <row r="12" spans="1:9" ht="46.5" customHeight="1">
      <c r="F12" s="282"/>
    </row>
    <row r="13" spans="1:9" ht="30.75" customHeight="1">
      <c r="A13" s="281"/>
      <c r="B13" s="253"/>
      <c r="C13" s="253"/>
      <c r="D13" s="253"/>
      <c r="E13" s="283"/>
      <c r="F13" s="281"/>
      <c r="G13" s="281"/>
      <c r="H13" s="281"/>
      <c r="I13" s="281"/>
    </row>
    <row r="14" spans="1:9">
      <c r="B14" s="134"/>
      <c r="C14" s="134"/>
      <c r="D14" s="134"/>
    </row>
    <row r="15" spans="1:9" ht="23.25" customHeight="1">
      <c r="A15" s="281"/>
    </row>
    <row r="17" spans="1:9" ht="15">
      <c r="C17" s="284"/>
      <c r="D17" s="284"/>
      <c r="E17" s="284"/>
      <c r="F17" s="284"/>
      <c r="G17" s="284"/>
    </row>
    <row r="23" spans="1:9" ht="18">
      <c r="B23" s="285"/>
      <c r="C23" s="285"/>
      <c r="D23" s="285"/>
      <c r="E23" s="285"/>
      <c r="F23" s="285"/>
      <c r="G23" s="285"/>
      <c r="H23" s="285"/>
      <c r="I23" s="285"/>
    </row>
    <row r="25" spans="1:9" ht="18">
      <c r="A25" s="285"/>
      <c r="B25" s="286"/>
      <c r="C25" s="286"/>
      <c r="D25" s="286"/>
      <c r="E25" s="286"/>
      <c r="F25" s="286"/>
      <c r="G25" s="286"/>
      <c r="H25" s="286"/>
      <c r="I25" s="286"/>
    </row>
    <row r="26" spans="1:9">
      <c r="B26" s="286"/>
      <c r="C26" s="286"/>
      <c r="D26" s="286"/>
      <c r="E26" s="286"/>
      <c r="F26" s="286"/>
      <c r="G26" s="286"/>
      <c r="H26" s="286"/>
      <c r="I26" s="286"/>
    </row>
    <row r="27" spans="1:9">
      <c r="A27" s="286"/>
    </row>
    <row r="28" spans="1:9">
      <c r="A28" s="286"/>
    </row>
  </sheetData>
  <mergeCells count="4">
    <mergeCell ref="A6:I6"/>
    <mergeCell ref="B9:E9"/>
    <mergeCell ref="D10:F10"/>
    <mergeCell ref="E11:F11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orientation="landscape" r:id="rId1"/>
  <headerFooter>
    <oddHeader>&amp;R&amp;"Calibri"&amp;12&amp;K000000*OFFICIAL USE ONLY&amp;1#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/>
  </sheetPr>
  <dimension ref="A1:WVA96"/>
  <sheetViews>
    <sheetView view="pageBreakPreview" topLeftCell="B1" zoomScaleNormal="70" workbookViewId="0">
      <selection activeCell="G21" sqref="G21"/>
    </sheetView>
  </sheetViews>
  <sheetFormatPr defaultColWidth="8.85546875" defaultRowHeight="14.25"/>
  <cols>
    <col min="1" max="1" width="15.5703125" style="244" customWidth="1"/>
    <col min="2" max="2" width="49.140625" style="244" customWidth="1"/>
    <col min="3" max="3" width="62" style="244" customWidth="1"/>
    <col min="4" max="4" width="21.28515625" style="245" customWidth="1"/>
    <col min="5" max="5" width="21.28515625" style="246" customWidth="1"/>
    <col min="6" max="6" width="20.28515625" style="244" customWidth="1"/>
    <col min="7" max="7" width="17.28515625" style="244" customWidth="1"/>
    <col min="8" max="8" width="13.140625" style="244" customWidth="1"/>
    <col min="9" max="247" width="9.140625" style="244"/>
    <col min="248" max="248" width="56.85546875" style="244" customWidth="1"/>
    <col min="249" max="249" width="8.85546875" style="244" hidden="1" customWidth="1"/>
    <col min="250" max="250" width="74.85546875" style="244" customWidth="1"/>
    <col min="251" max="251" width="19.5703125" style="244" customWidth="1"/>
    <col min="252" max="252" width="25.5703125" style="244" customWidth="1"/>
    <col min="253" max="253" width="22.5703125" style="244" customWidth="1"/>
    <col min="254" max="254" width="15" style="244" customWidth="1"/>
    <col min="255" max="255" width="21.5703125" style="244" customWidth="1"/>
    <col min="256" max="256" width="20.85546875" style="244" customWidth="1"/>
    <col min="257" max="257" width="15" style="244" customWidth="1"/>
    <col min="258" max="503" width="9.140625" style="244"/>
    <col min="504" max="504" width="56.85546875" style="244" customWidth="1"/>
    <col min="505" max="505" width="8.85546875" style="244" hidden="1" customWidth="1"/>
    <col min="506" max="506" width="74.85546875" style="244" customWidth="1"/>
    <col min="507" max="507" width="19.5703125" style="244" customWidth="1"/>
    <col min="508" max="508" width="25.5703125" style="244" customWidth="1"/>
    <col min="509" max="509" width="22.5703125" style="244" customWidth="1"/>
    <col min="510" max="510" width="15" style="244" customWidth="1"/>
    <col min="511" max="511" width="21.5703125" style="244" customWidth="1"/>
    <col min="512" max="512" width="20.85546875" style="244" customWidth="1"/>
    <col min="513" max="513" width="15" style="244" customWidth="1"/>
    <col min="514" max="759" width="9.140625" style="244"/>
    <col min="760" max="760" width="56.85546875" style="244" customWidth="1"/>
    <col min="761" max="761" width="8.85546875" style="244" hidden="1" customWidth="1"/>
    <col min="762" max="762" width="74.85546875" style="244" customWidth="1"/>
    <col min="763" max="763" width="19.5703125" style="244" customWidth="1"/>
    <col min="764" max="764" width="25.5703125" style="244" customWidth="1"/>
    <col min="765" max="765" width="22.5703125" style="244" customWidth="1"/>
    <col min="766" max="766" width="15" style="244" customWidth="1"/>
    <col min="767" max="767" width="21.5703125" style="244" customWidth="1"/>
    <col min="768" max="768" width="20.85546875" style="244" customWidth="1"/>
    <col min="769" max="769" width="15" style="244" customWidth="1"/>
    <col min="770" max="1015" width="9.140625" style="244"/>
    <col min="1016" max="1016" width="56.85546875" style="244" customWidth="1"/>
    <col min="1017" max="1017" width="8.85546875" style="244" hidden="1" customWidth="1"/>
    <col min="1018" max="1018" width="74.85546875" style="244" customWidth="1"/>
    <col min="1019" max="1019" width="19.5703125" style="244" customWidth="1"/>
    <col min="1020" max="1020" width="25.5703125" style="244" customWidth="1"/>
    <col min="1021" max="1021" width="22.5703125" style="244" customWidth="1"/>
    <col min="1022" max="1022" width="15" style="244" customWidth="1"/>
    <col min="1023" max="1023" width="21.5703125" style="244" customWidth="1"/>
    <col min="1024" max="1024" width="20.85546875" style="244" customWidth="1"/>
    <col min="1025" max="1025" width="15" style="244" customWidth="1"/>
    <col min="1026" max="1271" width="9.140625" style="244"/>
    <col min="1272" max="1272" width="56.85546875" style="244" customWidth="1"/>
    <col min="1273" max="1273" width="8.85546875" style="244" hidden="1" customWidth="1"/>
    <col min="1274" max="1274" width="74.85546875" style="244" customWidth="1"/>
    <col min="1275" max="1275" width="19.5703125" style="244" customWidth="1"/>
    <col min="1276" max="1276" width="25.5703125" style="244" customWidth="1"/>
    <col min="1277" max="1277" width="22.5703125" style="244" customWidth="1"/>
    <col min="1278" max="1278" width="15" style="244" customWidth="1"/>
    <col min="1279" max="1279" width="21.5703125" style="244" customWidth="1"/>
    <col min="1280" max="1280" width="20.85546875" style="244" customWidth="1"/>
    <col min="1281" max="1281" width="15" style="244" customWidth="1"/>
    <col min="1282" max="1527" width="9.140625" style="244"/>
    <col min="1528" max="1528" width="56.85546875" style="244" customWidth="1"/>
    <col min="1529" max="1529" width="8.85546875" style="244" hidden="1" customWidth="1"/>
    <col min="1530" max="1530" width="74.85546875" style="244" customWidth="1"/>
    <col min="1531" max="1531" width="19.5703125" style="244" customWidth="1"/>
    <col min="1532" max="1532" width="25.5703125" style="244" customWidth="1"/>
    <col min="1533" max="1533" width="22.5703125" style="244" customWidth="1"/>
    <col min="1534" max="1534" width="15" style="244" customWidth="1"/>
    <col min="1535" max="1535" width="21.5703125" style="244" customWidth="1"/>
    <col min="1536" max="1536" width="20.85546875" style="244" customWidth="1"/>
    <col min="1537" max="1537" width="15" style="244" customWidth="1"/>
    <col min="1538" max="1783" width="9.140625" style="244"/>
    <col min="1784" max="1784" width="56.85546875" style="244" customWidth="1"/>
    <col min="1785" max="1785" width="8.85546875" style="244" hidden="1" customWidth="1"/>
    <col min="1786" max="1786" width="74.85546875" style="244" customWidth="1"/>
    <col min="1787" max="1787" width="19.5703125" style="244" customWidth="1"/>
    <col min="1788" max="1788" width="25.5703125" style="244" customWidth="1"/>
    <col min="1789" max="1789" width="22.5703125" style="244" customWidth="1"/>
    <col min="1790" max="1790" width="15" style="244" customWidth="1"/>
    <col min="1791" max="1791" width="21.5703125" style="244" customWidth="1"/>
    <col min="1792" max="1792" width="20.85546875" style="244" customWidth="1"/>
    <col min="1793" max="1793" width="15" style="244" customWidth="1"/>
    <col min="1794" max="2039" width="9.140625" style="244"/>
    <col min="2040" max="2040" width="56.85546875" style="244" customWidth="1"/>
    <col min="2041" max="2041" width="8.85546875" style="244" hidden="1" customWidth="1"/>
    <col min="2042" max="2042" width="74.85546875" style="244" customWidth="1"/>
    <col min="2043" max="2043" width="19.5703125" style="244" customWidth="1"/>
    <col min="2044" max="2044" width="25.5703125" style="244" customWidth="1"/>
    <col min="2045" max="2045" width="22.5703125" style="244" customWidth="1"/>
    <col min="2046" max="2046" width="15" style="244" customWidth="1"/>
    <col min="2047" max="2047" width="21.5703125" style="244" customWidth="1"/>
    <col min="2048" max="2048" width="20.85546875" style="244" customWidth="1"/>
    <col min="2049" max="2049" width="15" style="244" customWidth="1"/>
    <col min="2050" max="2295" width="9.140625" style="244"/>
    <col min="2296" max="2296" width="56.85546875" style="244" customWidth="1"/>
    <col min="2297" max="2297" width="8.85546875" style="244" hidden="1" customWidth="1"/>
    <col min="2298" max="2298" width="74.85546875" style="244" customWidth="1"/>
    <col min="2299" max="2299" width="19.5703125" style="244" customWidth="1"/>
    <col min="2300" max="2300" width="25.5703125" style="244" customWidth="1"/>
    <col min="2301" max="2301" width="22.5703125" style="244" customWidth="1"/>
    <col min="2302" max="2302" width="15" style="244" customWidth="1"/>
    <col min="2303" max="2303" width="21.5703125" style="244" customWidth="1"/>
    <col min="2304" max="2304" width="20.85546875" style="244" customWidth="1"/>
    <col min="2305" max="2305" width="15" style="244" customWidth="1"/>
    <col min="2306" max="2551" width="9.140625" style="244"/>
    <col min="2552" max="2552" width="56.85546875" style="244" customWidth="1"/>
    <col min="2553" max="2553" width="8.85546875" style="244" hidden="1" customWidth="1"/>
    <col min="2554" max="2554" width="74.85546875" style="244" customWidth="1"/>
    <col min="2555" max="2555" width="19.5703125" style="244" customWidth="1"/>
    <col min="2556" max="2556" width="25.5703125" style="244" customWidth="1"/>
    <col min="2557" max="2557" width="22.5703125" style="244" customWidth="1"/>
    <col min="2558" max="2558" width="15" style="244" customWidth="1"/>
    <col min="2559" max="2559" width="21.5703125" style="244" customWidth="1"/>
    <col min="2560" max="2560" width="20.85546875" style="244" customWidth="1"/>
    <col min="2561" max="2561" width="15" style="244" customWidth="1"/>
    <col min="2562" max="2807" width="9.140625" style="244"/>
    <col min="2808" max="2808" width="56.85546875" style="244" customWidth="1"/>
    <col min="2809" max="2809" width="8.85546875" style="244" hidden="1" customWidth="1"/>
    <col min="2810" max="2810" width="74.85546875" style="244" customWidth="1"/>
    <col min="2811" max="2811" width="19.5703125" style="244" customWidth="1"/>
    <col min="2812" max="2812" width="25.5703125" style="244" customWidth="1"/>
    <col min="2813" max="2813" width="22.5703125" style="244" customWidth="1"/>
    <col min="2814" max="2814" width="15" style="244" customWidth="1"/>
    <col min="2815" max="2815" width="21.5703125" style="244" customWidth="1"/>
    <col min="2816" max="2816" width="20.85546875" style="244" customWidth="1"/>
    <col min="2817" max="2817" width="15" style="244" customWidth="1"/>
    <col min="2818" max="3063" width="9.140625" style="244"/>
    <col min="3064" max="3064" width="56.85546875" style="244" customWidth="1"/>
    <col min="3065" max="3065" width="8.85546875" style="244" hidden="1" customWidth="1"/>
    <col min="3066" max="3066" width="74.85546875" style="244" customWidth="1"/>
    <col min="3067" max="3067" width="19.5703125" style="244" customWidth="1"/>
    <col min="3068" max="3068" width="25.5703125" style="244" customWidth="1"/>
    <col min="3069" max="3069" width="22.5703125" style="244" customWidth="1"/>
    <col min="3070" max="3070" width="15" style="244" customWidth="1"/>
    <col min="3071" max="3071" width="21.5703125" style="244" customWidth="1"/>
    <col min="3072" max="3072" width="20.85546875" style="244" customWidth="1"/>
    <col min="3073" max="3073" width="15" style="244" customWidth="1"/>
    <col min="3074" max="3319" width="9.140625" style="244"/>
    <col min="3320" max="3320" width="56.85546875" style="244" customWidth="1"/>
    <col min="3321" max="3321" width="8.85546875" style="244" hidden="1" customWidth="1"/>
    <col min="3322" max="3322" width="74.85546875" style="244" customWidth="1"/>
    <col min="3323" max="3323" width="19.5703125" style="244" customWidth="1"/>
    <col min="3324" max="3324" width="25.5703125" style="244" customWidth="1"/>
    <col min="3325" max="3325" width="22.5703125" style="244" customWidth="1"/>
    <col min="3326" max="3326" width="15" style="244" customWidth="1"/>
    <col min="3327" max="3327" width="21.5703125" style="244" customWidth="1"/>
    <col min="3328" max="3328" width="20.85546875" style="244" customWidth="1"/>
    <col min="3329" max="3329" width="15" style="244" customWidth="1"/>
    <col min="3330" max="3575" width="9.140625" style="244"/>
    <col min="3576" max="3576" width="56.85546875" style="244" customWidth="1"/>
    <col min="3577" max="3577" width="8.85546875" style="244" hidden="1" customWidth="1"/>
    <col min="3578" max="3578" width="74.85546875" style="244" customWidth="1"/>
    <col min="3579" max="3579" width="19.5703125" style="244" customWidth="1"/>
    <col min="3580" max="3580" width="25.5703125" style="244" customWidth="1"/>
    <col min="3581" max="3581" width="22.5703125" style="244" customWidth="1"/>
    <col min="3582" max="3582" width="15" style="244" customWidth="1"/>
    <col min="3583" max="3583" width="21.5703125" style="244" customWidth="1"/>
    <col min="3584" max="3584" width="20.85546875" style="244" customWidth="1"/>
    <col min="3585" max="3585" width="15" style="244" customWidth="1"/>
    <col min="3586" max="3831" width="9.140625" style="244"/>
    <col min="3832" max="3832" width="56.85546875" style="244" customWidth="1"/>
    <col min="3833" max="3833" width="8.85546875" style="244" hidden="1" customWidth="1"/>
    <col min="3834" max="3834" width="74.85546875" style="244" customWidth="1"/>
    <col min="3835" max="3835" width="19.5703125" style="244" customWidth="1"/>
    <col min="3836" max="3836" width="25.5703125" style="244" customWidth="1"/>
    <col min="3837" max="3837" width="22.5703125" style="244" customWidth="1"/>
    <col min="3838" max="3838" width="15" style="244" customWidth="1"/>
    <col min="3839" max="3839" width="21.5703125" style="244" customWidth="1"/>
    <col min="3840" max="3840" width="20.85546875" style="244" customWidth="1"/>
    <col min="3841" max="3841" width="15" style="244" customWidth="1"/>
    <col min="3842" max="4087" width="9.140625" style="244"/>
    <col min="4088" max="4088" width="56.85546875" style="244" customWidth="1"/>
    <col min="4089" max="4089" width="8.85546875" style="244" hidden="1" customWidth="1"/>
    <col min="4090" max="4090" width="74.85546875" style="244" customWidth="1"/>
    <col min="4091" max="4091" width="19.5703125" style="244" customWidth="1"/>
    <col min="4092" max="4092" width="25.5703125" style="244" customWidth="1"/>
    <col min="4093" max="4093" width="22.5703125" style="244" customWidth="1"/>
    <col min="4094" max="4094" width="15" style="244" customWidth="1"/>
    <col min="4095" max="4095" width="21.5703125" style="244" customWidth="1"/>
    <col min="4096" max="4096" width="20.85546875" style="244" customWidth="1"/>
    <col min="4097" max="4097" width="15" style="244" customWidth="1"/>
    <col min="4098" max="4343" width="9.140625" style="244"/>
    <col min="4344" max="4344" width="56.85546875" style="244" customWidth="1"/>
    <col min="4345" max="4345" width="8.85546875" style="244" hidden="1" customWidth="1"/>
    <col min="4346" max="4346" width="74.85546875" style="244" customWidth="1"/>
    <col min="4347" max="4347" width="19.5703125" style="244" customWidth="1"/>
    <col min="4348" max="4348" width="25.5703125" style="244" customWidth="1"/>
    <col min="4349" max="4349" width="22.5703125" style="244" customWidth="1"/>
    <col min="4350" max="4350" width="15" style="244" customWidth="1"/>
    <col min="4351" max="4351" width="21.5703125" style="244" customWidth="1"/>
    <col min="4352" max="4352" width="20.85546875" style="244" customWidth="1"/>
    <col min="4353" max="4353" width="15" style="244" customWidth="1"/>
    <col min="4354" max="4599" width="9.140625" style="244"/>
    <col min="4600" max="4600" width="56.85546875" style="244" customWidth="1"/>
    <col min="4601" max="4601" width="8.85546875" style="244" hidden="1" customWidth="1"/>
    <col min="4602" max="4602" width="74.85546875" style="244" customWidth="1"/>
    <col min="4603" max="4603" width="19.5703125" style="244" customWidth="1"/>
    <col min="4604" max="4604" width="25.5703125" style="244" customWidth="1"/>
    <col min="4605" max="4605" width="22.5703125" style="244" customWidth="1"/>
    <col min="4606" max="4606" width="15" style="244" customWidth="1"/>
    <col min="4607" max="4607" width="21.5703125" style="244" customWidth="1"/>
    <col min="4608" max="4608" width="20.85546875" style="244" customWidth="1"/>
    <col min="4609" max="4609" width="15" style="244" customWidth="1"/>
    <col min="4610" max="4855" width="9.140625" style="244"/>
    <col min="4856" max="4856" width="56.85546875" style="244" customWidth="1"/>
    <col min="4857" max="4857" width="8.85546875" style="244" hidden="1" customWidth="1"/>
    <col min="4858" max="4858" width="74.85546875" style="244" customWidth="1"/>
    <col min="4859" max="4859" width="19.5703125" style="244" customWidth="1"/>
    <col min="4860" max="4860" width="25.5703125" style="244" customWidth="1"/>
    <col min="4861" max="4861" width="22.5703125" style="244" customWidth="1"/>
    <col min="4862" max="4862" width="15" style="244" customWidth="1"/>
    <col min="4863" max="4863" width="21.5703125" style="244" customWidth="1"/>
    <col min="4864" max="4864" width="20.85546875" style="244" customWidth="1"/>
    <col min="4865" max="4865" width="15" style="244" customWidth="1"/>
    <col min="4866" max="5111" width="9.140625" style="244"/>
    <col min="5112" max="5112" width="56.85546875" style="244" customWidth="1"/>
    <col min="5113" max="5113" width="8.85546875" style="244" hidden="1" customWidth="1"/>
    <col min="5114" max="5114" width="74.85546875" style="244" customWidth="1"/>
    <col min="5115" max="5115" width="19.5703125" style="244" customWidth="1"/>
    <col min="5116" max="5116" width="25.5703125" style="244" customWidth="1"/>
    <col min="5117" max="5117" width="22.5703125" style="244" customWidth="1"/>
    <col min="5118" max="5118" width="15" style="244" customWidth="1"/>
    <col min="5119" max="5119" width="21.5703125" style="244" customWidth="1"/>
    <col min="5120" max="5120" width="20.85546875" style="244" customWidth="1"/>
    <col min="5121" max="5121" width="15" style="244" customWidth="1"/>
    <col min="5122" max="5367" width="9.140625" style="244"/>
    <col min="5368" max="5368" width="56.85546875" style="244" customWidth="1"/>
    <col min="5369" max="5369" width="8.85546875" style="244" hidden="1" customWidth="1"/>
    <col min="5370" max="5370" width="74.85546875" style="244" customWidth="1"/>
    <col min="5371" max="5371" width="19.5703125" style="244" customWidth="1"/>
    <col min="5372" max="5372" width="25.5703125" style="244" customWidth="1"/>
    <col min="5373" max="5373" width="22.5703125" style="244" customWidth="1"/>
    <col min="5374" max="5374" width="15" style="244" customWidth="1"/>
    <col min="5375" max="5375" width="21.5703125" style="244" customWidth="1"/>
    <col min="5376" max="5376" width="20.85546875" style="244" customWidth="1"/>
    <col min="5377" max="5377" width="15" style="244" customWidth="1"/>
    <col min="5378" max="5623" width="9.140625" style="244"/>
    <col min="5624" max="5624" width="56.85546875" style="244" customWidth="1"/>
    <col min="5625" max="5625" width="8.85546875" style="244" hidden="1" customWidth="1"/>
    <col min="5626" max="5626" width="74.85546875" style="244" customWidth="1"/>
    <col min="5627" max="5627" width="19.5703125" style="244" customWidth="1"/>
    <col min="5628" max="5628" width="25.5703125" style="244" customWidth="1"/>
    <col min="5629" max="5629" width="22.5703125" style="244" customWidth="1"/>
    <col min="5630" max="5630" width="15" style="244" customWidth="1"/>
    <col min="5631" max="5631" width="21.5703125" style="244" customWidth="1"/>
    <col min="5632" max="5632" width="20.85546875" style="244" customWidth="1"/>
    <col min="5633" max="5633" width="15" style="244" customWidth="1"/>
    <col min="5634" max="5879" width="9.140625" style="244"/>
    <col min="5880" max="5880" width="56.85546875" style="244" customWidth="1"/>
    <col min="5881" max="5881" width="8.85546875" style="244" hidden="1" customWidth="1"/>
    <col min="5882" max="5882" width="74.85546875" style="244" customWidth="1"/>
    <col min="5883" max="5883" width="19.5703125" style="244" customWidth="1"/>
    <col min="5884" max="5884" width="25.5703125" style="244" customWidth="1"/>
    <col min="5885" max="5885" width="22.5703125" style="244" customWidth="1"/>
    <col min="5886" max="5886" width="15" style="244" customWidth="1"/>
    <col min="5887" max="5887" width="21.5703125" style="244" customWidth="1"/>
    <col min="5888" max="5888" width="20.85546875" style="244" customWidth="1"/>
    <col min="5889" max="5889" width="15" style="244" customWidth="1"/>
    <col min="5890" max="6135" width="9.140625" style="244"/>
    <col min="6136" max="6136" width="56.85546875" style="244" customWidth="1"/>
    <col min="6137" max="6137" width="8.85546875" style="244" hidden="1" customWidth="1"/>
    <col min="6138" max="6138" width="74.85546875" style="244" customWidth="1"/>
    <col min="6139" max="6139" width="19.5703125" style="244" customWidth="1"/>
    <col min="6140" max="6140" width="25.5703125" style="244" customWidth="1"/>
    <col min="6141" max="6141" width="22.5703125" style="244" customWidth="1"/>
    <col min="6142" max="6142" width="15" style="244" customWidth="1"/>
    <col min="6143" max="6143" width="21.5703125" style="244" customWidth="1"/>
    <col min="6144" max="6144" width="20.85546875" style="244" customWidth="1"/>
    <col min="6145" max="6145" width="15" style="244" customWidth="1"/>
    <col min="6146" max="6391" width="9.140625" style="244"/>
    <col min="6392" max="6392" width="56.85546875" style="244" customWidth="1"/>
    <col min="6393" max="6393" width="8.85546875" style="244" hidden="1" customWidth="1"/>
    <col min="6394" max="6394" width="74.85546875" style="244" customWidth="1"/>
    <col min="6395" max="6395" width="19.5703125" style="244" customWidth="1"/>
    <col min="6396" max="6396" width="25.5703125" style="244" customWidth="1"/>
    <col min="6397" max="6397" width="22.5703125" style="244" customWidth="1"/>
    <col min="6398" max="6398" width="15" style="244" customWidth="1"/>
    <col min="6399" max="6399" width="21.5703125" style="244" customWidth="1"/>
    <col min="6400" max="6400" width="20.85546875" style="244" customWidth="1"/>
    <col min="6401" max="6401" width="15" style="244" customWidth="1"/>
    <col min="6402" max="6647" width="9.140625" style="244"/>
    <col min="6648" max="6648" width="56.85546875" style="244" customWidth="1"/>
    <col min="6649" max="6649" width="8.85546875" style="244" hidden="1" customWidth="1"/>
    <col min="6650" max="6650" width="74.85546875" style="244" customWidth="1"/>
    <col min="6651" max="6651" width="19.5703125" style="244" customWidth="1"/>
    <col min="6652" max="6652" width="25.5703125" style="244" customWidth="1"/>
    <col min="6653" max="6653" width="22.5703125" style="244" customWidth="1"/>
    <col min="6654" max="6654" width="15" style="244" customWidth="1"/>
    <col min="6655" max="6655" width="21.5703125" style="244" customWidth="1"/>
    <col min="6656" max="6656" width="20.85546875" style="244" customWidth="1"/>
    <col min="6657" max="6657" width="15" style="244" customWidth="1"/>
    <col min="6658" max="6903" width="9.140625" style="244"/>
    <col min="6904" max="6904" width="56.85546875" style="244" customWidth="1"/>
    <col min="6905" max="6905" width="8.85546875" style="244" hidden="1" customWidth="1"/>
    <col min="6906" max="6906" width="74.85546875" style="244" customWidth="1"/>
    <col min="6907" max="6907" width="19.5703125" style="244" customWidth="1"/>
    <col min="6908" max="6908" width="25.5703125" style="244" customWidth="1"/>
    <col min="6909" max="6909" width="22.5703125" style="244" customWidth="1"/>
    <col min="6910" max="6910" width="15" style="244" customWidth="1"/>
    <col min="6911" max="6911" width="21.5703125" style="244" customWidth="1"/>
    <col min="6912" max="6912" width="20.85546875" style="244" customWidth="1"/>
    <col min="6913" max="6913" width="15" style="244" customWidth="1"/>
    <col min="6914" max="7159" width="9.140625" style="244"/>
    <col min="7160" max="7160" width="56.85546875" style="244" customWidth="1"/>
    <col min="7161" max="7161" width="8.85546875" style="244" hidden="1" customWidth="1"/>
    <col min="7162" max="7162" width="74.85546875" style="244" customWidth="1"/>
    <col min="7163" max="7163" width="19.5703125" style="244" customWidth="1"/>
    <col min="7164" max="7164" width="25.5703125" style="244" customWidth="1"/>
    <col min="7165" max="7165" width="22.5703125" style="244" customWidth="1"/>
    <col min="7166" max="7166" width="15" style="244" customWidth="1"/>
    <col min="7167" max="7167" width="21.5703125" style="244" customWidth="1"/>
    <col min="7168" max="7168" width="20.85546875" style="244" customWidth="1"/>
    <col min="7169" max="7169" width="15" style="244" customWidth="1"/>
    <col min="7170" max="7415" width="9.140625" style="244"/>
    <col min="7416" max="7416" width="56.85546875" style="244" customWidth="1"/>
    <col min="7417" max="7417" width="8.85546875" style="244" hidden="1" customWidth="1"/>
    <col min="7418" max="7418" width="74.85546875" style="244" customWidth="1"/>
    <col min="7419" max="7419" width="19.5703125" style="244" customWidth="1"/>
    <col min="7420" max="7420" width="25.5703125" style="244" customWidth="1"/>
    <col min="7421" max="7421" width="22.5703125" style="244" customWidth="1"/>
    <col min="7422" max="7422" width="15" style="244" customWidth="1"/>
    <col min="7423" max="7423" width="21.5703125" style="244" customWidth="1"/>
    <col min="7424" max="7424" width="20.85546875" style="244" customWidth="1"/>
    <col min="7425" max="7425" width="15" style="244" customWidth="1"/>
    <col min="7426" max="7671" width="9.140625" style="244"/>
    <col min="7672" max="7672" width="56.85546875" style="244" customWidth="1"/>
    <col min="7673" max="7673" width="8.85546875" style="244" hidden="1" customWidth="1"/>
    <col min="7674" max="7674" width="74.85546875" style="244" customWidth="1"/>
    <col min="7675" max="7675" width="19.5703125" style="244" customWidth="1"/>
    <col min="7676" max="7676" width="25.5703125" style="244" customWidth="1"/>
    <col min="7677" max="7677" width="22.5703125" style="244" customWidth="1"/>
    <col min="7678" max="7678" width="15" style="244" customWidth="1"/>
    <col min="7679" max="7679" width="21.5703125" style="244" customWidth="1"/>
    <col min="7680" max="7680" width="20.85546875" style="244" customWidth="1"/>
    <col min="7681" max="7681" width="15" style="244" customWidth="1"/>
    <col min="7682" max="7927" width="9.140625" style="244"/>
    <col min="7928" max="7928" width="56.85546875" style="244" customWidth="1"/>
    <col min="7929" max="7929" width="8.85546875" style="244" hidden="1" customWidth="1"/>
    <col min="7930" max="7930" width="74.85546875" style="244" customWidth="1"/>
    <col min="7931" max="7931" width="19.5703125" style="244" customWidth="1"/>
    <col min="7932" max="7932" width="25.5703125" style="244" customWidth="1"/>
    <col min="7933" max="7933" width="22.5703125" style="244" customWidth="1"/>
    <col min="7934" max="7934" width="15" style="244" customWidth="1"/>
    <col min="7935" max="7935" width="21.5703125" style="244" customWidth="1"/>
    <col min="7936" max="7936" width="20.85546875" style="244" customWidth="1"/>
    <col min="7937" max="7937" width="15" style="244" customWidth="1"/>
    <col min="7938" max="8183" width="9.140625" style="244"/>
    <col min="8184" max="8184" width="56.85546875" style="244" customWidth="1"/>
    <col min="8185" max="8185" width="8.85546875" style="244" hidden="1" customWidth="1"/>
    <col min="8186" max="8186" width="74.85546875" style="244" customWidth="1"/>
    <col min="8187" max="8187" width="19.5703125" style="244" customWidth="1"/>
    <col min="8188" max="8188" width="25.5703125" style="244" customWidth="1"/>
    <col min="8189" max="8189" width="22.5703125" style="244" customWidth="1"/>
    <col min="8190" max="8190" width="15" style="244" customWidth="1"/>
    <col min="8191" max="8191" width="21.5703125" style="244" customWidth="1"/>
    <col min="8192" max="8192" width="20.85546875" style="244" customWidth="1"/>
    <col min="8193" max="8193" width="15" style="244" customWidth="1"/>
    <col min="8194" max="8439" width="9.140625" style="244"/>
    <col min="8440" max="8440" width="56.85546875" style="244" customWidth="1"/>
    <col min="8441" max="8441" width="8.85546875" style="244" hidden="1" customWidth="1"/>
    <col min="8442" max="8442" width="74.85546875" style="244" customWidth="1"/>
    <col min="8443" max="8443" width="19.5703125" style="244" customWidth="1"/>
    <col min="8444" max="8444" width="25.5703125" style="244" customWidth="1"/>
    <col min="8445" max="8445" width="22.5703125" style="244" customWidth="1"/>
    <col min="8446" max="8446" width="15" style="244" customWidth="1"/>
    <col min="8447" max="8447" width="21.5703125" style="244" customWidth="1"/>
    <col min="8448" max="8448" width="20.85546875" style="244" customWidth="1"/>
    <col min="8449" max="8449" width="15" style="244" customWidth="1"/>
    <col min="8450" max="8695" width="9.140625" style="244"/>
    <col min="8696" max="8696" width="56.85546875" style="244" customWidth="1"/>
    <col min="8697" max="8697" width="8.85546875" style="244" hidden="1" customWidth="1"/>
    <col min="8698" max="8698" width="74.85546875" style="244" customWidth="1"/>
    <col min="8699" max="8699" width="19.5703125" style="244" customWidth="1"/>
    <col min="8700" max="8700" width="25.5703125" style="244" customWidth="1"/>
    <col min="8701" max="8701" width="22.5703125" style="244" customWidth="1"/>
    <col min="8702" max="8702" width="15" style="244" customWidth="1"/>
    <col min="8703" max="8703" width="21.5703125" style="244" customWidth="1"/>
    <col min="8704" max="8704" width="20.85546875" style="244" customWidth="1"/>
    <col min="8705" max="8705" width="15" style="244" customWidth="1"/>
    <col min="8706" max="8951" width="9.140625" style="244"/>
    <col min="8952" max="8952" width="56.85546875" style="244" customWidth="1"/>
    <col min="8953" max="8953" width="8.85546875" style="244" hidden="1" customWidth="1"/>
    <col min="8954" max="8954" width="74.85546875" style="244" customWidth="1"/>
    <col min="8955" max="8955" width="19.5703125" style="244" customWidth="1"/>
    <col min="8956" max="8956" width="25.5703125" style="244" customWidth="1"/>
    <col min="8957" max="8957" width="22.5703125" style="244" customWidth="1"/>
    <col min="8958" max="8958" width="15" style="244" customWidth="1"/>
    <col min="8959" max="8959" width="21.5703125" style="244" customWidth="1"/>
    <col min="8960" max="8960" width="20.85546875" style="244" customWidth="1"/>
    <col min="8961" max="8961" width="15" style="244" customWidth="1"/>
    <col min="8962" max="9207" width="9.140625" style="244"/>
    <col min="9208" max="9208" width="56.85546875" style="244" customWidth="1"/>
    <col min="9209" max="9209" width="8.85546875" style="244" hidden="1" customWidth="1"/>
    <col min="9210" max="9210" width="74.85546875" style="244" customWidth="1"/>
    <col min="9211" max="9211" width="19.5703125" style="244" customWidth="1"/>
    <col min="9212" max="9212" width="25.5703125" style="244" customWidth="1"/>
    <col min="9213" max="9213" width="22.5703125" style="244" customWidth="1"/>
    <col min="9214" max="9214" width="15" style="244" customWidth="1"/>
    <col min="9215" max="9215" width="21.5703125" style="244" customWidth="1"/>
    <col min="9216" max="9216" width="20.85546875" style="244" customWidth="1"/>
    <col min="9217" max="9217" width="15" style="244" customWidth="1"/>
    <col min="9218" max="9463" width="9.140625" style="244"/>
    <col min="9464" max="9464" width="56.85546875" style="244" customWidth="1"/>
    <col min="9465" max="9465" width="8.85546875" style="244" hidden="1" customWidth="1"/>
    <col min="9466" max="9466" width="74.85546875" style="244" customWidth="1"/>
    <col min="9467" max="9467" width="19.5703125" style="244" customWidth="1"/>
    <col min="9468" max="9468" width="25.5703125" style="244" customWidth="1"/>
    <col min="9469" max="9469" width="22.5703125" style="244" customWidth="1"/>
    <col min="9470" max="9470" width="15" style="244" customWidth="1"/>
    <col min="9471" max="9471" width="21.5703125" style="244" customWidth="1"/>
    <col min="9472" max="9472" width="20.85546875" style="244" customWidth="1"/>
    <col min="9473" max="9473" width="15" style="244" customWidth="1"/>
    <col min="9474" max="9719" width="9.140625" style="244"/>
    <col min="9720" max="9720" width="56.85546875" style="244" customWidth="1"/>
    <col min="9721" max="9721" width="8.85546875" style="244" hidden="1" customWidth="1"/>
    <col min="9722" max="9722" width="74.85546875" style="244" customWidth="1"/>
    <col min="9723" max="9723" width="19.5703125" style="244" customWidth="1"/>
    <col min="9724" max="9724" width="25.5703125" style="244" customWidth="1"/>
    <col min="9725" max="9725" width="22.5703125" style="244" customWidth="1"/>
    <col min="9726" max="9726" width="15" style="244" customWidth="1"/>
    <col min="9727" max="9727" width="21.5703125" style="244" customWidth="1"/>
    <col min="9728" max="9728" width="20.85546875" style="244" customWidth="1"/>
    <col min="9729" max="9729" width="15" style="244" customWidth="1"/>
    <col min="9730" max="9975" width="9.140625" style="244"/>
    <col min="9976" max="9976" width="56.85546875" style="244" customWidth="1"/>
    <col min="9977" max="9977" width="8.85546875" style="244" hidden="1" customWidth="1"/>
    <col min="9978" max="9978" width="74.85546875" style="244" customWidth="1"/>
    <col min="9979" max="9979" width="19.5703125" style="244" customWidth="1"/>
    <col min="9980" max="9980" width="25.5703125" style="244" customWidth="1"/>
    <col min="9981" max="9981" width="22.5703125" style="244" customWidth="1"/>
    <col min="9982" max="9982" width="15" style="244" customWidth="1"/>
    <col min="9983" max="9983" width="21.5703125" style="244" customWidth="1"/>
    <col min="9984" max="9984" width="20.85546875" style="244" customWidth="1"/>
    <col min="9985" max="9985" width="15" style="244" customWidth="1"/>
    <col min="9986" max="10231" width="9.140625" style="244"/>
    <col min="10232" max="10232" width="56.85546875" style="244" customWidth="1"/>
    <col min="10233" max="10233" width="8.85546875" style="244" hidden="1" customWidth="1"/>
    <col min="10234" max="10234" width="74.85546875" style="244" customWidth="1"/>
    <col min="10235" max="10235" width="19.5703125" style="244" customWidth="1"/>
    <col min="10236" max="10236" width="25.5703125" style="244" customWidth="1"/>
    <col min="10237" max="10237" width="22.5703125" style="244" customWidth="1"/>
    <col min="10238" max="10238" width="15" style="244" customWidth="1"/>
    <col min="10239" max="10239" width="21.5703125" style="244" customWidth="1"/>
    <col min="10240" max="10240" width="20.85546875" style="244" customWidth="1"/>
    <col min="10241" max="10241" width="15" style="244" customWidth="1"/>
    <col min="10242" max="10487" width="9.140625" style="244"/>
    <col min="10488" max="10488" width="56.85546875" style="244" customWidth="1"/>
    <col min="10489" max="10489" width="8.85546875" style="244" hidden="1" customWidth="1"/>
    <col min="10490" max="10490" width="74.85546875" style="244" customWidth="1"/>
    <col min="10491" max="10491" width="19.5703125" style="244" customWidth="1"/>
    <col min="10492" max="10492" width="25.5703125" style="244" customWidth="1"/>
    <col min="10493" max="10493" width="22.5703125" style="244" customWidth="1"/>
    <col min="10494" max="10494" width="15" style="244" customWidth="1"/>
    <col min="10495" max="10495" width="21.5703125" style="244" customWidth="1"/>
    <col min="10496" max="10496" width="20.85546875" style="244" customWidth="1"/>
    <col min="10497" max="10497" width="15" style="244" customWidth="1"/>
    <col min="10498" max="10743" width="9.140625" style="244"/>
    <col min="10744" max="10744" width="56.85546875" style="244" customWidth="1"/>
    <col min="10745" max="10745" width="8.85546875" style="244" hidden="1" customWidth="1"/>
    <col min="10746" max="10746" width="74.85546875" style="244" customWidth="1"/>
    <col min="10747" max="10747" width="19.5703125" style="244" customWidth="1"/>
    <col min="10748" max="10748" width="25.5703125" style="244" customWidth="1"/>
    <col min="10749" max="10749" width="22.5703125" style="244" customWidth="1"/>
    <col min="10750" max="10750" width="15" style="244" customWidth="1"/>
    <col min="10751" max="10751" width="21.5703125" style="244" customWidth="1"/>
    <col min="10752" max="10752" width="20.85546875" style="244" customWidth="1"/>
    <col min="10753" max="10753" width="15" style="244" customWidth="1"/>
    <col min="10754" max="10999" width="9.140625" style="244"/>
    <col min="11000" max="11000" width="56.85546875" style="244" customWidth="1"/>
    <col min="11001" max="11001" width="8.85546875" style="244" hidden="1" customWidth="1"/>
    <col min="11002" max="11002" width="74.85546875" style="244" customWidth="1"/>
    <col min="11003" max="11003" width="19.5703125" style="244" customWidth="1"/>
    <col min="11004" max="11004" width="25.5703125" style="244" customWidth="1"/>
    <col min="11005" max="11005" width="22.5703125" style="244" customWidth="1"/>
    <col min="11006" max="11006" width="15" style="244" customWidth="1"/>
    <col min="11007" max="11007" width="21.5703125" style="244" customWidth="1"/>
    <col min="11008" max="11008" width="20.85546875" style="244" customWidth="1"/>
    <col min="11009" max="11009" width="15" style="244" customWidth="1"/>
    <col min="11010" max="11255" width="9.140625" style="244"/>
    <col min="11256" max="11256" width="56.85546875" style="244" customWidth="1"/>
    <col min="11257" max="11257" width="8.85546875" style="244" hidden="1" customWidth="1"/>
    <col min="11258" max="11258" width="74.85546875" style="244" customWidth="1"/>
    <col min="11259" max="11259" width="19.5703125" style="244" customWidth="1"/>
    <col min="11260" max="11260" width="25.5703125" style="244" customWidth="1"/>
    <col min="11261" max="11261" width="22.5703125" style="244" customWidth="1"/>
    <col min="11262" max="11262" width="15" style="244" customWidth="1"/>
    <col min="11263" max="11263" width="21.5703125" style="244" customWidth="1"/>
    <col min="11264" max="11264" width="20.85546875" style="244" customWidth="1"/>
    <col min="11265" max="11265" width="15" style="244" customWidth="1"/>
    <col min="11266" max="11511" width="9.140625" style="244"/>
    <col min="11512" max="11512" width="56.85546875" style="244" customWidth="1"/>
    <col min="11513" max="11513" width="8.85546875" style="244" hidden="1" customWidth="1"/>
    <col min="11514" max="11514" width="74.85546875" style="244" customWidth="1"/>
    <col min="11515" max="11515" width="19.5703125" style="244" customWidth="1"/>
    <col min="11516" max="11516" width="25.5703125" style="244" customWidth="1"/>
    <col min="11517" max="11517" width="22.5703125" style="244" customWidth="1"/>
    <col min="11518" max="11518" width="15" style="244" customWidth="1"/>
    <col min="11519" max="11519" width="21.5703125" style="244" customWidth="1"/>
    <col min="11520" max="11520" width="20.85546875" style="244" customWidth="1"/>
    <col min="11521" max="11521" width="15" style="244" customWidth="1"/>
    <col min="11522" max="11767" width="9.140625" style="244"/>
    <col min="11768" max="11768" width="56.85546875" style="244" customWidth="1"/>
    <col min="11769" max="11769" width="8.85546875" style="244" hidden="1" customWidth="1"/>
    <col min="11770" max="11770" width="74.85546875" style="244" customWidth="1"/>
    <col min="11771" max="11771" width="19.5703125" style="244" customWidth="1"/>
    <col min="11772" max="11772" width="25.5703125" style="244" customWidth="1"/>
    <col min="11773" max="11773" width="22.5703125" style="244" customWidth="1"/>
    <col min="11774" max="11774" width="15" style="244" customWidth="1"/>
    <col min="11775" max="11775" width="21.5703125" style="244" customWidth="1"/>
    <col min="11776" max="11776" width="20.85546875" style="244" customWidth="1"/>
    <col min="11777" max="11777" width="15" style="244" customWidth="1"/>
    <col min="11778" max="12023" width="9.140625" style="244"/>
    <col min="12024" max="12024" width="56.85546875" style="244" customWidth="1"/>
    <col min="12025" max="12025" width="8.85546875" style="244" hidden="1" customWidth="1"/>
    <col min="12026" max="12026" width="74.85546875" style="244" customWidth="1"/>
    <col min="12027" max="12027" width="19.5703125" style="244" customWidth="1"/>
    <col min="12028" max="12028" width="25.5703125" style="244" customWidth="1"/>
    <col min="12029" max="12029" width="22.5703125" style="244" customWidth="1"/>
    <col min="12030" max="12030" width="15" style="244" customWidth="1"/>
    <col min="12031" max="12031" width="21.5703125" style="244" customWidth="1"/>
    <col min="12032" max="12032" width="20.85546875" style="244" customWidth="1"/>
    <col min="12033" max="12033" width="15" style="244" customWidth="1"/>
    <col min="12034" max="12279" width="9.140625" style="244"/>
    <col min="12280" max="12280" width="56.85546875" style="244" customWidth="1"/>
    <col min="12281" max="12281" width="8.85546875" style="244" hidden="1" customWidth="1"/>
    <col min="12282" max="12282" width="74.85546875" style="244" customWidth="1"/>
    <col min="12283" max="12283" width="19.5703125" style="244" customWidth="1"/>
    <col min="12284" max="12284" width="25.5703125" style="244" customWidth="1"/>
    <col min="12285" max="12285" width="22.5703125" style="244" customWidth="1"/>
    <col min="12286" max="12286" width="15" style="244" customWidth="1"/>
    <col min="12287" max="12287" width="21.5703125" style="244" customWidth="1"/>
    <col min="12288" max="12288" width="20.85546875" style="244" customWidth="1"/>
    <col min="12289" max="12289" width="15" style="244" customWidth="1"/>
    <col min="12290" max="12535" width="9.140625" style="244"/>
    <col min="12536" max="12536" width="56.85546875" style="244" customWidth="1"/>
    <col min="12537" max="12537" width="8.85546875" style="244" hidden="1" customWidth="1"/>
    <col min="12538" max="12538" width="74.85546875" style="244" customWidth="1"/>
    <col min="12539" max="12539" width="19.5703125" style="244" customWidth="1"/>
    <col min="12540" max="12540" width="25.5703125" style="244" customWidth="1"/>
    <col min="12541" max="12541" width="22.5703125" style="244" customWidth="1"/>
    <col min="12542" max="12542" width="15" style="244" customWidth="1"/>
    <col min="12543" max="12543" width="21.5703125" style="244" customWidth="1"/>
    <col min="12544" max="12544" width="20.85546875" style="244" customWidth="1"/>
    <col min="12545" max="12545" width="15" style="244" customWidth="1"/>
    <col min="12546" max="12791" width="9.140625" style="244"/>
    <col min="12792" max="12792" width="56.85546875" style="244" customWidth="1"/>
    <col min="12793" max="12793" width="8.85546875" style="244" hidden="1" customWidth="1"/>
    <col min="12794" max="12794" width="74.85546875" style="244" customWidth="1"/>
    <col min="12795" max="12795" width="19.5703125" style="244" customWidth="1"/>
    <col min="12796" max="12796" width="25.5703125" style="244" customWidth="1"/>
    <col min="12797" max="12797" width="22.5703125" style="244" customWidth="1"/>
    <col min="12798" max="12798" width="15" style="244" customWidth="1"/>
    <col min="12799" max="12799" width="21.5703125" style="244" customWidth="1"/>
    <col min="12800" max="12800" width="20.85546875" style="244" customWidth="1"/>
    <col min="12801" max="12801" width="15" style="244" customWidth="1"/>
    <col min="12802" max="13047" width="9.140625" style="244"/>
    <col min="13048" max="13048" width="56.85546875" style="244" customWidth="1"/>
    <col min="13049" max="13049" width="8.85546875" style="244" hidden="1" customWidth="1"/>
    <col min="13050" max="13050" width="74.85546875" style="244" customWidth="1"/>
    <col min="13051" max="13051" width="19.5703125" style="244" customWidth="1"/>
    <col min="13052" max="13052" width="25.5703125" style="244" customWidth="1"/>
    <col min="13053" max="13053" width="22.5703125" style="244" customWidth="1"/>
    <col min="13054" max="13054" width="15" style="244" customWidth="1"/>
    <col min="13055" max="13055" width="21.5703125" style="244" customWidth="1"/>
    <col min="13056" max="13056" width="20.85546875" style="244" customWidth="1"/>
    <col min="13057" max="13057" width="15" style="244" customWidth="1"/>
    <col min="13058" max="13303" width="9.140625" style="244"/>
    <col min="13304" max="13304" width="56.85546875" style="244" customWidth="1"/>
    <col min="13305" max="13305" width="8.85546875" style="244" hidden="1" customWidth="1"/>
    <col min="13306" max="13306" width="74.85546875" style="244" customWidth="1"/>
    <col min="13307" max="13307" width="19.5703125" style="244" customWidth="1"/>
    <col min="13308" max="13308" width="25.5703125" style="244" customWidth="1"/>
    <col min="13309" max="13309" width="22.5703125" style="244" customWidth="1"/>
    <col min="13310" max="13310" width="15" style="244" customWidth="1"/>
    <col min="13311" max="13311" width="21.5703125" style="244" customWidth="1"/>
    <col min="13312" max="13312" width="20.85546875" style="244" customWidth="1"/>
    <col min="13313" max="13313" width="15" style="244" customWidth="1"/>
    <col min="13314" max="13559" width="9.140625" style="244"/>
    <col min="13560" max="13560" width="56.85546875" style="244" customWidth="1"/>
    <col min="13561" max="13561" width="8.85546875" style="244" hidden="1" customWidth="1"/>
    <col min="13562" max="13562" width="74.85546875" style="244" customWidth="1"/>
    <col min="13563" max="13563" width="19.5703125" style="244" customWidth="1"/>
    <col min="13564" max="13564" width="25.5703125" style="244" customWidth="1"/>
    <col min="13565" max="13565" width="22.5703125" style="244" customWidth="1"/>
    <col min="13566" max="13566" width="15" style="244" customWidth="1"/>
    <col min="13567" max="13567" width="21.5703125" style="244" customWidth="1"/>
    <col min="13568" max="13568" width="20.85546875" style="244" customWidth="1"/>
    <col min="13569" max="13569" width="15" style="244" customWidth="1"/>
    <col min="13570" max="13815" width="9.140625" style="244"/>
    <col min="13816" max="13816" width="56.85546875" style="244" customWidth="1"/>
    <col min="13817" max="13817" width="8.85546875" style="244" hidden="1" customWidth="1"/>
    <col min="13818" max="13818" width="74.85546875" style="244" customWidth="1"/>
    <col min="13819" max="13819" width="19.5703125" style="244" customWidth="1"/>
    <col min="13820" max="13820" width="25.5703125" style="244" customWidth="1"/>
    <col min="13821" max="13821" width="22.5703125" style="244" customWidth="1"/>
    <col min="13822" max="13822" width="15" style="244" customWidth="1"/>
    <col min="13823" max="13823" width="21.5703125" style="244" customWidth="1"/>
    <col min="13824" max="13824" width="20.85546875" style="244" customWidth="1"/>
    <col min="13825" max="13825" width="15" style="244" customWidth="1"/>
    <col min="13826" max="14071" width="9.140625" style="244"/>
    <col min="14072" max="14072" width="56.85546875" style="244" customWidth="1"/>
    <col min="14073" max="14073" width="8.85546875" style="244" hidden="1" customWidth="1"/>
    <col min="14074" max="14074" width="74.85546875" style="244" customWidth="1"/>
    <col min="14075" max="14075" width="19.5703125" style="244" customWidth="1"/>
    <col min="14076" max="14076" width="25.5703125" style="244" customWidth="1"/>
    <col min="14077" max="14077" width="22.5703125" style="244" customWidth="1"/>
    <col min="14078" max="14078" width="15" style="244" customWidth="1"/>
    <col min="14079" max="14079" width="21.5703125" style="244" customWidth="1"/>
    <col min="14080" max="14080" width="20.85546875" style="244" customWidth="1"/>
    <col min="14081" max="14081" width="15" style="244" customWidth="1"/>
    <col min="14082" max="14327" width="9.140625" style="244"/>
    <col min="14328" max="14328" width="56.85546875" style="244" customWidth="1"/>
    <col min="14329" max="14329" width="8.85546875" style="244" hidden="1" customWidth="1"/>
    <col min="14330" max="14330" width="74.85546875" style="244" customWidth="1"/>
    <col min="14331" max="14331" width="19.5703125" style="244" customWidth="1"/>
    <col min="14332" max="14332" width="25.5703125" style="244" customWidth="1"/>
    <col min="14333" max="14333" width="22.5703125" style="244" customWidth="1"/>
    <col min="14334" max="14334" width="15" style="244" customWidth="1"/>
    <col min="14335" max="14335" width="21.5703125" style="244" customWidth="1"/>
    <col min="14336" max="14336" width="20.85546875" style="244" customWidth="1"/>
    <col min="14337" max="14337" width="15" style="244" customWidth="1"/>
    <col min="14338" max="14583" width="9.140625" style="244"/>
    <col min="14584" max="14584" width="56.85546875" style="244" customWidth="1"/>
    <col min="14585" max="14585" width="8.85546875" style="244" hidden="1" customWidth="1"/>
    <col min="14586" max="14586" width="74.85546875" style="244" customWidth="1"/>
    <col min="14587" max="14587" width="19.5703125" style="244" customWidth="1"/>
    <col min="14588" max="14588" width="25.5703125" style="244" customWidth="1"/>
    <col min="14589" max="14589" width="22.5703125" style="244" customWidth="1"/>
    <col min="14590" max="14590" width="15" style="244" customWidth="1"/>
    <col min="14591" max="14591" width="21.5703125" style="244" customWidth="1"/>
    <col min="14592" max="14592" width="20.85546875" style="244" customWidth="1"/>
    <col min="14593" max="14593" width="15" style="244" customWidth="1"/>
    <col min="14594" max="14839" width="9.140625" style="244"/>
    <col min="14840" max="14840" width="56.85546875" style="244" customWidth="1"/>
    <col min="14841" max="14841" width="8.85546875" style="244" hidden="1" customWidth="1"/>
    <col min="14842" max="14842" width="74.85546875" style="244" customWidth="1"/>
    <col min="14843" max="14843" width="19.5703125" style="244" customWidth="1"/>
    <col min="14844" max="14844" width="25.5703125" style="244" customWidth="1"/>
    <col min="14845" max="14845" width="22.5703125" style="244" customWidth="1"/>
    <col min="14846" max="14846" width="15" style="244" customWidth="1"/>
    <col min="14847" max="14847" width="21.5703125" style="244" customWidth="1"/>
    <col min="14848" max="14848" width="20.85546875" style="244" customWidth="1"/>
    <col min="14849" max="14849" width="15" style="244" customWidth="1"/>
    <col min="14850" max="15095" width="9.140625" style="244"/>
    <col min="15096" max="15096" width="56.85546875" style="244" customWidth="1"/>
    <col min="15097" max="15097" width="8.85546875" style="244" hidden="1" customWidth="1"/>
    <col min="15098" max="15098" width="74.85546875" style="244" customWidth="1"/>
    <col min="15099" max="15099" width="19.5703125" style="244" customWidth="1"/>
    <col min="15100" max="15100" width="25.5703125" style="244" customWidth="1"/>
    <col min="15101" max="15101" width="22.5703125" style="244" customWidth="1"/>
    <col min="15102" max="15102" width="15" style="244" customWidth="1"/>
    <col min="15103" max="15103" width="21.5703125" style="244" customWidth="1"/>
    <col min="15104" max="15104" width="20.85546875" style="244" customWidth="1"/>
    <col min="15105" max="15105" width="15" style="244" customWidth="1"/>
    <col min="15106" max="15351" width="9.140625" style="244"/>
    <col min="15352" max="15352" width="56.85546875" style="244" customWidth="1"/>
    <col min="15353" max="15353" width="8.85546875" style="244" hidden="1" customWidth="1"/>
    <col min="15354" max="15354" width="74.85546875" style="244" customWidth="1"/>
    <col min="15355" max="15355" width="19.5703125" style="244" customWidth="1"/>
    <col min="15356" max="15356" width="25.5703125" style="244" customWidth="1"/>
    <col min="15357" max="15357" width="22.5703125" style="244" customWidth="1"/>
    <col min="15358" max="15358" width="15" style="244" customWidth="1"/>
    <col min="15359" max="15359" width="21.5703125" style="244" customWidth="1"/>
    <col min="15360" max="15360" width="20.85546875" style="244" customWidth="1"/>
    <col min="15361" max="15361" width="15" style="244" customWidth="1"/>
    <col min="15362" max="15607" width="9.140625" style="244"/>
    <col min="15608" max="15608" width="56.85546875" style="244" customWidth="1"/>
    <col min="15609" max="15609" width="8.85546875" style="244" hidden="1" customWidth="1"/>
    <col min="15610" max="15610" width="74.85546875" style="244" customWidth="1"/>
    <col min="15611" max="15611" width="19.5703125" style="244" customWidth="1"/>
    <col min="15612" max="15612" width="25.5703125" style="244" customWidth="1"/>
    <col min="15613" max="15613" width="22.5703125" style="244" customWidth="1"/>
    <col min="15614" max="15614" width="15" style="244" customWidth="1"/>
    <col min="15615" max="15615" width="21.5703125" style="244" customWidth="1"/>
    <col min="15616" max="15616" width="20.85546875" style="244" customWidth="1"/>
    <col min="15617" max="15617" width="15" style="244" customWidth="1"/>
    <col min="15618" max="15863" width="9.140625" style="244"/>
    <col min="15864" max="15864" width="56.85546875" style="244" customWidth="1"/>
    <col min="15865" max="15865" width="8.85546875" style="244" hidden="1" customWidth="1"/>
    <col min="15866" max="15866" width="74.85546875" style="244" customWidth="1"/>
    <col min="15867" max="15867" width="19.5703125" style="244" customWidth="1"/>
    <col min="15868" max="15868" width="25.5703125" style="244" customWidth="1"/>
    <col min="15869" max="15869" width="22.5703125" style="244" customWidth="1"/>
    <col min="15870" max="15870" width="15" style="244" customWidth="1"/>
    <col min="15871" max="15871" width="21.5703125" style="244" customWidth="1"/>
    <col min="15872" max="15872" width="20.85546875" style="244" customWidth="1"/>
    <col min="15873" max="15873" width="15" style="244" customWidth="1"/>
    <col min="15874" max="16119" width="9.140625" style="244"/>
    <col min="16120" max="16120" width="56.85546875" style="244" customWidth="1"/>
    <col min="16121" max="16121" width="8.85546875" style="244" hidden="1" customWidth="1"/>
    <col min="16122" max="16122" width="74.85546875" style="244" customWidth="1"/>
    <col min="16123" max="16123" width="19.5703125" style="244" customWidth="1"/>
    <col min="16124" max="16124" width="25.5703125" style="244" customWidth="1"/>
    <col min="16125" max="16125" width="22.5703125" style="244" customWidth="1"/>
    <col min="16126" max="16126" width="15" style="244" customWidth="1"/>
    <col min="16127" max="16127" width="21.5703125" style="244" customWidth="1"/>
    <col min="16128" max="16128" width="20.85546875" style="244" customWidth="1"/>
    <col min="16129" max="16129" width="15" style="244" customWidth="1"/>
    <col min="16130" max="16374" width="9.140625" style="244"/>
    <col min="16375" max="16375" width="9.140625" style="244" customWidth="1"/>
    <col min="16376" max="16384" width="8.85546875" style="244"/>
  </cols>
  <sheetData>
    <row r="1" spans="1:76" ht="15">
      <c r="A1" s="247" t="s">
        <v>5</v>
      </c>
      <c r="B1" s="248"/>
      <c r="C1" s="248"/>
      <c r="D1" s="249"/>
    </row>
    <row r="2" spans="1:76" ht="15">
      <c r="B2" s="250"/>
      <c r="C2" s="251"/>
      <c r="D2" s="249"/>
    </row>
    <row r="3" spans="1:76" ht="15">
      <c r="A3" s="294"/>
      <c r="B3" s="294"/>
      <c r="C3" s="295"/>
      <c r="D3" s="295"/>
    </row>
    <row r="4" spans="1:76" ht="51" customHeight="1">
      <c r="A4" s="296"/>
      <c r="B4" s="296"/>
      <c r="C4" s="297" t="str">
        <f>Подписи!A6</f>
        <v>"М-39" халқаро автомобил йўлининг Зангиота туманидан ўтган аҳоли гавжум бўлган 819 км қисмида пиёдалар учун хавфсиз ер ости ўтиш йўлагини қуриш 
(ПҚ-165 ФРРУ) обектининг ишчи лойиҳасини ишлаб чиқишга</v>
      </c>
      <c r="D4" s="297"/>
      <c r="E4" s="297"/>
    </row>
    <row r="5" spans="1:76">
      <c r="A5" s="294"/>
      <c r="B5" s="294"/>
      <c r="C5" s="298"/>
      <c r="D5" s="298"/>
    </row>
    <row r="6" spans="1:76" s="242" customFormat="1" ht="15">
      <c r="A6" s="255" t="s">
        <v>6</v>
      </c>
      <c r="B6" s="256" t="s">
        <v>7</v>
      </c>
      <c r="C6" s="257" t="s">
        <v>8</v>
      </c>
      <c r="D6" s="258" t="s">
        <v>9</v>
      </c>
      <c r="E6" s="258" t="s">
        <v>10</v>
      </c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  <c r="AQ6" s="254"/>
      <c r="AR6" s="254"/>
      <c r="AS6" s="254"/>
      <c r="AT6" s="254"/>
      <c r="AU6" s="254"/>
      <c r="AV6" s="254"/>
      <c r="AW6" s="254"/>
      <c r="AX6" s="254"/>
      <c r="AY6" s="254"/>
      <c r="AZ6" s="254"/>
      <c r="BA6" s="254"/>
      <c r="BB6" s="254"/>
      <c r="BC6" s="254"/>
      <c r="BD6" s="254"/>
      <c r="BE6" s="254"/>
      <c r="BF6" s="254"/>
      <c r="BG6" s="254"/>
      <c r="BH6" s="254"/>
      <c r="BI6" s="254"/>
      <c r="BJ6" s="254"/>
      <c r="BK6" s="254"/>
      <c r="BL6" s="254"/>
      <c r="BM6" s="254"/>
      <c r="BN6" s="254"/>
      <c r="BO6" s="254"/>
      <c r="BP6" s="254"/>
      <c r="BQ6" s="254"/>
      <c r="BR6" s="254"/>
      <c r="BS6" s="254"/>
      <c r="BT6" s="254"/>
      <c r="BU6" s="254"/>
      <c r="BV6" s="254"/>
      <c r="BW6" s="254"/>
      <c r="BX6" s="254"/>
    </row>
    <row r="7" spans="1:76" ht="30" customHeight="1">
      <c r="A7" s="257" t="s">
        <v>11</v>
      </c>
      <c r="B7" s="259" t="s">
        <v>12</v>
      </c>
      <c r="C7" s="259" t="s">
        <v>13</v>
      </c>
      <c r="D7" s="260"/>
      <c r="E7" s="261"/>
      <c r="G7" s="262">
        <f t="shared" ref="G7:G9" si="0">+E7-F7</f>
        <v>0</v>
      </c>
    </row>
    <row r="8" spans="1:76" ht="30" customHeight="1">
      <c r="A8" s="257" t="s">
        <v>14</v>
      </c>
      <c r="B8" s="259" t="s">
        <v>15</v>
      </c>
      <c r="C8" s="259" t="s">
        <v>16</v>
      </c>
      <c r="D8" s="260"/>
      <c r="E8" s="261"/>
      <c r="G8" s="262">
        <f t="shared" si="0"/>
        <v>0</v>
      </c>
    </row>
    <row r="9" spans="1:76" ht="30" customHeight="1">
      <c r="A9" s="257" t="s">
        <v>17</v>
      </c>
      <c r="B9" s="259" t="s">
        <v>18</v>
      </c>
      <c r="C9" s="259" t="s">
        <v>19</v>
      </c>
      <c r="D9" s="260"/>
      <c r="E9" s="261"/>
      <c r="G9" s="262">
        <f t="shared" si="0"/>
        <v>0</v>
      </c>
    </row>
    <row r="10" spans="1:76" ht="30" customHeight="1">
      <c r="A10" s="257" t="s">
        <v>20</v>
      </c>
      <c r="B10" s="259" t="s">
        <v>21</v>
      </c>
      <c r="C10" s="259" t="s">
        <v>22</v>
      </c>
      <c r="D10" s="260"/>
      <c r="E10" s="263" t="e">
        <f>+#REF!</f>
        <v>#REF!</v>
      </c>
      <c r="G10" s="262"/>
    </row>
    <row r="11" spans="1:76" ht="30" customHeight="1">
      <c r="A11" s="257" t="s">
        <v>23</v>
      </c>
      <c r="B11" s="259" t="s">
        <v>24</v>
      </c>
      <c r="C11" s="259" t="s">
        <v>25</v>
      </c>
      <c r="D11" s="260"/>
      <c r="E11" s="261"/>
      <c r="G11" s="262"/>
    </row>
    <row r="12" spans="1:76" ht="30" customHeight="1">
      <c r="A12" s="257" t="s">
        <v>26</v>
      </c>
      <c r="B12" s="259" t="s">
        <v>27</v>
      </c>
      <c r="C12" s="259" t="s">
        <v>28</v>
      </c>
      <c r="D12" s="260"/>
      <c r="E12" s="263">
        <f>+BILL600!G12</f>
        <v>0</v>
      </c>
      <c r="G12" s="262"/>
    </row>
    <row r="13" spans="1:76" ht="30" customHeight="1">
      <c r="A13" s="257" t="s">
        <v>29</v>
      </c>
      <c r="B13" s="259" t="s">
        <v>30</v>
      </c>
      <c r="C13" s="259" t="s">
        <v>31</v>
      </c>
      <c r="D13" s="260"/>
      <c r="E13" s="263">
        <f>+'Bill700 '!G13</f>
        <v>0</v>
      </c>
      <c r="G13" s="262"/>
    </row>
    <row r="14" spans="1:76" ht="30" customHeight="1">
      <c r="A14" s="257" t="s">
        <v>32</v>
      </c>
      <c r="B14" s="259" t="s">
        <v>33</v>
      </c>
      <c r="C14" s="259" t="s">
        <v>34</v>
      </c>
      <c r="D14" s="260"/>
      <c r="E14" s="263"/>
      <c r="G14" s="262"/>
    </row>
    <row r="15" spans="1:76" ht="30" customHeight="1">
      <c r="A15" s="257" t="s">
        <v>35</v>
      </c>
      <c r="B15" s="259" t="s">
        <v>36</v>
      </c>
      <c r="C15" s="259" t="s">
        <v>37</v>
      </c>
      <c r="D15" s="260"/>
      <c r="E15" s="263">
        <f>+BILL900!G22</f>
        <v>0</v>
      </c>
      <c r="G15" s="262"/>
    </row>
    <row r="16" spans="1:76" ht="30" customHeight="1">
      <c r="A16" s="257" t="s">
        <v>38</v>
      </c>
      <c r="B16" s="259" t="s">
        <v>39</v>
      </c>
      <c r="C16" s="259" t="s">
        <v>40</v>
      </c>
      <c r="D16" s="260"/>
      <c r="E16" s="263"/>
      <c r="G16" s="262"/>
    </row>
    <row r="17" spans="1:7" ht="30" customHeight="1">
      <c r="A17" s="257" t="s">
        <v>41</v>
      </c>
      <c r="B17" s="259" t="s">
        <v>42</v>
      </c>
      <c r="C17" s="259" t="s">
        <v>43</v>
      </c>
      <c r="D17" s="260"/>
      <c r="E17" s="263">
        <f>+BILL1100!G88</f>
        <v>0</v>
      </c>
      <c r="G17" s="262"/>
    </row>
    <row r="18" spans="1:7" ht="30" customHeight="1">
      <c r="A18" s="257" t="s">
        <v>44</v>
      </c>
      <c r="B18" s="259" t="s">
        <v>45</v>
      </c>
      <c r="C18" s="259" t="s">
        <v>46</v>
      </c>
      <c r="D18" s="264"/>
      <c r="E18" s="265" t="e">
        <f>SUM(E7:E17)</f>
        <v>#REF!</v>
      </c>
      <c r="F18" s="266"/>
      <c r="G18" s="266"/>
    </row>
    <row r="19" spans="1:7" ht="30" customHeight="1">
      <c r="A19" s="257" t="s">
        <v>47</v>
      </c>
      <c r="B19" s="259" t="s">
        <v>48</v>
      </c>
      <c r="C19" s="259" t="s">
        <v>49</v>
      </c>
      <c r="D19" s="260"/>
      <c r="E19" s="261"/>
    </row>
    <row r="20" spans="1:7" s="243" customFormat="1" ht="30" customHeight="1">
      <c r="A20" s="257" t="s">
        <v>50</v>
      </c>
      <c r="B20" s="259" t="s">
        <v>51</v>
      </c>
      <c r="C20" s="259" t="s">
        <v>52</v>
      </c>
      <c r="D20" s="264"/>
      <c r="E20" s="267"/>
    </row>
    <row r="21" spans="1:7" ht="30">
      <c r="A21" s="268"/>
      <c r="B21" s="259" t="s">
        <v>53</v>
      </c>
      <c r="C21" s="259" t="s">
        <v>54</v>
      </c>
      <c r="D21" s="260"/>
      <c r="E21" s="261"/>
    </row>
    <row r="22" spans="1:7" ht="15.95" customHeight="1">
      <c r="B22" s="269" t="s">
        <v>55</v>
      </c>
      <c r="C22" s="269"/>
    </row>
    <row r="23" spans="1:7" ht="15.95" customHeight="1">
      <c r="B23" s="269" t="s">
        <v>56</v>
      </c>
      <c r="D23" s="270"/>
    </row>
    <row r="24" spans="1:7" ht="15.95" customHeight="1">
      <c r="B24" s="269"/>
      <c r="C24" s="271"/>
      <c r="D24" s="245" t="s">
        <v>57</v>
      </c>
    </row>
    <row r="25" spans="1:7" ht="15.95" customHeight="1">
      <c r="B25" s="269"/>
    </row>
    <row r="26" spans="1:7" ht="15.95" customHeight="1"/>
    <row r="27" spans="1:7" ht="15.95" customHeight="1">
      <c r="C27" s="272"/>
    </row>
    <row r="28" spans="1:7" ht="15.95" customHeight="1">
      <c r="B28" s="272"/>
    </row>
    <row r="29" spans="1:7" ht="15.95" customHeight="1"/>
    <row r="30" spans="1:7" ht="15.95" customHeight="1"/>
    <row r="31" spans="1:7" ht="15.95" customHeight="1">
      <c r="C31" s="252"/>
    </row>
    <row r="32" spans="1:7" ht="15.95" customHeight="1">
      <c r="B32" s="252"/>
      <c r="C32" s="273"/>
    </row>
    <row r="33" spans="2:2" ht="15.95" customHeight="1">
      <c r="B33" s="273"/>
    </row>
    <row r="34" spans="2:2" ht="15.95" customHeight="1"/>
    <row r="35" spans="2:2" ht="15.95" customHeight="1"/>
    <row r="36" spans="2:2" ht="15.95" customHeight="1"/>
    <row r="37" spans="2:2" ht="15.95" customHeight="1"/>
    <row r="38" spans="2:2" ht="15.95" customHeight="1"/>
    <row r="39" spans="2:2" ht="15.95" customHeight="1"/>
    <row r="40" spans="2:2" ht="15.95" customHeight="1"/>
    <row r="41" spans="2:2" ht="15.95" customHeight="1"/>
    <row r="42" spans="2:2" ht="15.95" customHeight="1"/>
    <row r="43" spans="2:2" ht="15.95" customHeight="1"/>
    <row r="44" spans="2:2" ht="15.95" customHeight="1"/>
    <row r="45" spans="2:2" ht="15.95" customHeight="1"/>
    <row r="46" spans="2:2" ht="15.95" customHeight="1"/>
    <row r="47" spans="2:2" ht="15.95" customHeight="1"/>
    <row r="48" spans="2: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</sheetData>
  <mergeCells count="6">
    <mergeCell ref="A3:B3"/>
    <mergeCell ref="C3:D3"/>
    <mergeCell ref="A4:B4"/>
    <mergeCell ref="C4:E4"/>
    <mergeCell ref="A5:B5"/>
    <mergeCell ref="C5:D5"/>
  </mergeCells>
  <printOptions horizontalCentered="1"/>
  <pageMargins left="0.70866141732283505" right="0.70866141732283505" top="0.74803149606299202" bottom="0.74803149606299202" header="0.31496062992126" footer="0.31496062992126"/>
  <pageSetup paperSize="9" scale="64" orientation="landscape" r:id="rId1"/>
  <headerFooter>
    <oddHeader>&amp;R&amp;"Calibri"&amp;12&amp;K000000*OFFICIAL USE ONLY&amp;1#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  <pageSetUpPr fitToPage="1"/>
  </sheetPr>
  <dimension ref="A1:WUR44"/>
  <sheetViews>
    <sheetView view="pageBreakPreview" zoomScaleNormal="100" workbookViewId="0">
      <selection activeCell="D20" sqref="D20"/>
    </sheetView>
  </sheetViews>
  <sheetFormatPr defaultColWidth="8.85546875" defaultRowHeight="15.75"/>
  <cols>
    <col min="1" max="1" width="7.28515625" style="62" customWidth="1"/>
    <col min="2" max="2" width="51.85546875" style="62" customWidth="1"/>
    <col min="3" max="3" width="63.7109375" style="179" customWidth="1"/>
    <col min="4" max="4" width="9" style="62" customWidth="1"/>
    <col min="5" max="5" width="16.42578125" style="180" customWidth="1"/>
    <col min="6" max="6" width="16.42578125" style="181" customWidth="1"/>
    <col min="7" max="7" width="20.140625" style="181" customWidth="1"/>
    <col min="8" max="10" width="20.5703125" style="62" customWidth="1"/>
    <col min="11" max="11" width="16.42578125" style="62" customWidth="1"/>
    <col min="12" max="192" width="8.85546875" style="62"/>
    <col min="193" max="193" width="5.5703125" style="62" customWidth="1"/>
    <col min="194" max="194" width="60.5703125" style="62" customWidth="1"/>
    <col min="195" max="195" width="68.140625" style="62" customWidth="1"/>
    <col min="196" max="196" width="12.42578125" style="62" customWidth="1"/>
    <col min="197" max="197" width="15.42578125" style="62" customWidth="1"/>
    <col min="198" max="198" width="24.140625" style="62" customWidth="1"/>
    <col min="199" max="200" width="17.140625" style="62" customWidth="1"/>
    <col min="201" max="240" width="8.85546875" style="62" hidden="1" customWidth="1"/>
    <col min="241" max="448" width="8.85546875" style="62"/>
    <col min="449" max="449" width="5.5703125" style="62" customWidth="1"/>
    <col min="450" max="450" width="60.5703125" style="62" customWidth="1"/>
    <col min="451" max="451" width="68.140625" style="62" customWidth="1"/>
    <col min="452" max="452" width="12.42578125" style="62" customWidth="1"/>
    <col min="453" max="453" width="15.42578125" style="62" customWidth="1"/>
    <col min="454" max="454" width="24.140625" style="62" customWidth="1"/>
    <col min="455" max="456" width="17.140625" style="62" customWidth="1"/>
    <col min="457" max="496" width="8.85546875" style="62" hidden="1" customWidth="1"/>
    <col min="497" max="704" width="8.85546875" style="62"/>
    <col min="705" max="705" width="5.5703125" style="62" customWidth="1"/>
    <col min="706" max="706" width="60.5703125" style="62" customWidth="1"/>
    <col min="707" max="707" width="68.140625" style="62" customWidth="1"/>
    <col min="708" max="708" width="12.42578125" style="62" customWidth="1"/>
    <col min="709" max="709" width="15.42578125" style="62" customWidth="1"/>
    <col min="710" max="710" width="24.140625" style="62" customWidth="1"/>
    <col min="711" max="712" width="17.140625" style="62" customWidth="1"/>
    <col min="713" max="752" width="8.85546875" style="62" hidden="1" customWidth="1"/>
    <col min="753" max="960" width="8.85546875" style="62"/>
    <col min="961" max="961" width="5.5703125" style="62" customWidth="1"/>
    <col min="962" max="962" width="60.5703125" style="62" customWidth="1"/>
    <col min="963" max="963" width="68.140625" style="62" customWidth="1"/>
    <col min="964" max="964" width="12.42578125" style="62" customWidth="1"/>
    <col min="965" max="965" width="15.42578125" style="62" customWidth="1"/>
    <col min="966" max="966" width="24.140625" style="62" customWidth="1"/>
    <col min="967" max="968" width="17.140625" style="62" customWidth="1"/>
    <col min="969" max="1008" width="8.85546875" style="62" hidden="1" customWidth="1"/>
    <col min="1009" max="1216" width="8.85546875" style="62"/>
    <col min="1217" max="1217" width="5.5703125" style="62" customWidth="1"/>
    <col min="1218" max="1218" width="60.5703125" style="62" customWidth="1"/>
    <col min="1219" max="1219" width="68.140625" style="62" customWidth="1"/>
    <col min="1220" max="1220" width="12.42578125" style="62" customWidth="1"/>
    <col min="1221" max="1221" width="15.42578125" style="62" customWidth="1"/>
    <col min="1222" max="1222" width="24.140625" style="62" customWidth="1"/>
    <col min="1223" max="1224" width="17.140625" style="62" customWidth="1"/>
    <col min="1225" max="1264" width="8.85546875" style="62" hidden="1" customWidth="1"/>
    <col min="1265" max="1472" width="8.85546875" style="62"/>
    <col min="1473" max="1473" width="5.5703125" style="62" customWidth="1"/>
    <col min="1474" max="1474" width="60.5703125" style="62" customWidth="1"/>
    <col min="1475" max="1475" width="68.140625" style="62" customWidth="1"/>
    <col min="1476" max="1476" width="12.42578125" style="62" customWidth="1"/>
    <col min="1477" max="1477" width="15.42578125" style="62" customWidth="1"/>
    <col min="1478" max="1478" width="24.140625" style="62" customWidth="1"/>
    <col min="1479" max="1480" width="17.140625" style="62" customWidth="1"/>
    <col min="1481" max="1520" width="8.85546875" style="62" hidden="1" customWidth="1"/>
    <col min="1521" max="1728" width="8.85546875" style="62"/>
    <col min="1729" max="1729" width="5.5703125" style="62" customWidth="1"/>
    <col min="1730" max="1730" width="60.5703125" style="62" customWidth="1"/>
    <col min="1731" max="1731" width="68.140625" style="62" customWidth="1"/>
    <col min="1732" max="1732" width="12.42578125" style="62" customWidth="1"/>
    <col min="1733" max="1733" width="15.42578125" style="62" customWidth="1"/>
    <col min="1734" max="1734" width="24.140625" style="62" customWidth="1"/>
    <col min="1735" max="1736" width="17.140625" style="62" customWidth="1"/>
    <col min="1737" max="1776" width="8.85546875" style="62" hidden="1" customWidth="1"/>
    <col min="1777" max="1984" width="8.85546875" style="62"/>
    <col min="1985" max="1985" width="5.5703125" style="62" customWidth="1"/>
    <col min="1986" max="1986" width="60.5703125" style="62" customWidth="1"/>
    <col min="1987" max="1987" width="68.140625" style="62" customWidth="1"/>
    <col min="1988" max="1988" width="12.42578125" style="62" customWidth="1"/>
    <col min="1989" max="1989" width="15.42578125" style="62" customWidth="1"/>
    <col min="1990" max="1990" width="24.140625" style="62" customWidth="1"/>
    <col min="1991" max="1992" width="17.140625" style="62" customWidth="1"/>
    <col min="1993" max="2032" width="8.85546875" style="62" hidden="1" customWidth="1"/>
    <col min="2033" max="2240" width="8.85546875" style="62"/>
    <col min="2241" max="2241" width="5.5703125" style="62" customWidth="1"/>
    <col min="2242" max="2242" width="60.5703125" style="62" customWidth="1"/>
    <col min="2243" max="2243" width="68.140625" style="62" customWidth="1"/>
    <col min="2244" max="2244" width="12.42578125" style="62" customWidth="1"/>
    <col min="2245" max="2245" width="15.42578125" style="62" customWidth="1"/>
    <col min="2246" max="2246" width="24.140625" style="62" customWidth="1"/>
    <col min="2247" max="2248" width="17.140625" style="62" customWidth="1"/>
    <col min="2249" max="2288" width="8.85546875" style="62" hidden="1" customWidth="1"/>
    <col min="2289" max="2496" width="8.85546875" style="62"/>
    <col min="2497" max="2497" width="5.5703125" style="62" customWidth="1"/>
    <col min="2498" max="2498" width="60.5703125" style="62" customWidth="1"/>
    <col min="2499" max="2499" width="68.140625" style="62" customWidth="1"/>
    <col min="2500" max="2500" width="12.42578125" style="62" customWidth="1"/>
    <col min="2501" max="2501" width="15.42578125" style="62" customWidth="1"/>
    <col min="2502" max="2502" width="24.140625" style="62" customWidth="1"/>
    <col min="2503" max="2504" width="17.140625" style="62" customWidth="1"/>
    <col min="2505" max="2544" width="8.85546875" style="62" hidden="1" customWidth="1"/>
    <col min="2545" max="2752" width="8.85546875" style="62"/>
    <col min="2753" max="2753" width="5.5703125" style="62" customWidth="1"/>
    <col min="2754" max="2754" width="60.5703125" style="62" customWidth="1"/>
    <col min="2755" max="2755" width="68.140625" style="62" customWidth="1"/>
    <col min="2756" max="2756" width="12.42578125" style="62" customWidth="1"/>
    <col min="2757" max="2757" width="15.42578125" style="62" customWidth="1"/>
    <col min="2758" max="2758" width="24.140625" style="62" customWidth="1"/>
    <col min="2759" max="2760" width="17.140625" style="62" customWidth="1"/>
    <col min="2761" max="2800" width="8.85546875" style="62" hidden="1" customWidth="1"/>
    <col min="2801" max="3008" width="8.85546875" style="62"/>
    <col min="3009" max="3009" width="5.5703125" style="62" customWidth="1"/>
    <col min="3010" max="3010" width="60.5703125" style="62" customWidth="1"/>
    <col min="3011" max="3011" width="68.140625" style="62" customWidth="1"/>
    <col min="3012" max="3012" width="12.42578125" style="62" customWidth="1"/>
    <col min="3013" max="3013" width="15.42578125" style="62" customWidth="1"/>
    <col min="3014" max="3014" width="24.140625" style="62" customWidth="1"/>
    <col min="3015" max="3016" width="17.140625" style="62" customWidth="1"/>
    <col min="3017" max="3056" width="8.85546875" style="62" hidden="1" customWidth="1"/>
    <col min="3057" max="3264" width="8.85546875" style="62"/>
    <col min="3265" max="3265" width="5.5703125" style="62" customWidth="1"/>
    <col min="3266" max="3266" width="60.5703125" style="62" customWidth="1"/>
    <col min="3267" max="3267" width="68.140625" style="62" customWidth="1"/>
    <col min="3268" max="3268" width="12.42578125" style="62" customWidth="1"/>
    <col min="3269" max="3269" width="15.42578125" style="62" customWidth="1"/>
    <col min="3270" max="3270" width="24.140625" style="62" customWidth="1"/>
    <col min="3271" max="3272" width="17.140625" style="62" customWidth="1"/>
    <col min="3273" max="3312" width="8.85546875" style="62" hidden="1" customWidth="1"/>
    <col min="3313" max="3520" width="8.85546875" style="62"/>
    <col min="3521" max="3521" width="5.5703125" style="62" customWidth="1"/>
    <col min="3522" max="3522" width="60.5703125" style="62" customWidth="1"/>
    <col min="3523" max="3523" width="68.140625" style="62" customWidth="1"/>
    <col min="3524" max="3524" width="12.42578125" style="62" customWidth="1"/>
    <col min="3525" max="3525" width="15.42578125" style="62" customWidth="1"/>
    <col min="3526" max="3526" width="24.140625" style="62" customWidth="1"/>
    <col min="3527" max="3528" width="17.140625" style="62" customWidth="1"/>
    <col min="3529" max="3568" width="8.85546875" style="62" hidden="1" customWidth="1"/>
    <col min="3569" max="3776" width="8.85546875" style="62"/>
    <col min="3777" max="3777" width="5.5703125" style="62" customWidth="1"/>
    <col min="3778" max="3778" width="60.5703125" style="62" customWidth="1"/>
    <col min="3779" max="3779" width="68.140625" style="62" customWidth="1"/>
    <col min="3780" max="3780" width="12.42578125" style="62" customWidth="1"/>
    <col min="3781" max="3781" width="15.42578125" style="62" customWidth="1"/>
    <col min="3782" max="3782" width="24.140625" style="62" customWidth="1"/>
    <col min="3783" max="3784" width="17.140625" style="62" customWidth="1"/>
    <col min="3785" max="3824" width="8.85546875" style="62" hidden="1" customWidth="1"/>
    <col min="3825" max="4032" width="8.85546875" style="62"/>
    <col min="4033" max="4033" width="5.5703125" style="62" customWidth="1"/>
    <col min="4034" max="4034" width="60.5703125" style="62" customWidth="1"/>
    <col min="4035" max="4035" width="68.140625" style="62" customWidth="1"/>
    <col min="4036" max="4036" width="12.42578125" style="62" customWidth="1"/>
    <col min="4037" max="4037" width="15.42578125" style="62" customWidth="1"/>
    <col min="4038" max="4038" width="24.140625" style="62" customWidth="1"/>
    <col min="4039" max="4040" width="17.140625" style="62" customWidth="1"/>
    <col min="4041" max="4080" width="8.85546875" style="62" hidden="1" customWidth="1"/>
    <col min="4081" max="4288" width="8.85546875" style="62"/>
    <col min="4289" max="4289" width="5.5703125" style="62" customWidth="1"/>
    <col min="4290" max="4290" width="60.5703125" style="62" customWidth="1"/>
    <col min="4291" max="4291" width="68.140625" style="62" customWidth="1"/>
    <col min="4292" max="4292" width="12.42578125" style="62" customWidth="1"/>
    <col min="4293" max="4293" width="15.42578125" style="62" customWidth="1"/>
    <col min="4294" max="4294" width="24.140625" style="62" customWidth="1"/>
    <col min="4295" max="4296" width="17.140625" style="62" customWidth="1"/>
    <col min="4297" max="4336" width="8.85546875" style="62" hidden="1" customWidth="1"/>
    <col min="4337" max="4544" width="8.85546875" style="62"/>
    <col min="4545" max="4545" width="5.5703125" style="62" customWidth="1"/>
    <col min="4546" max="4546" width="60.5703125" style="62" customWidth="1"/>
    <col min="4547" max="4547" width="68.140625" style="62" customWidth="1"/>
    <col min="4548" max="4548" width="12.42578125" style="62" customWidth="1"/>
    <col min="4549" max="4549" width="15.42578125" style="62" customWidth="1"/>
    <col min="4550" max="4550" width="24.140625" style="62" customWidth="1"/>
    <col min="4551" max="4552" width="17.140625" style="62" customWidth="1"/>
    <col min="4553" max="4592" width="8.85546875" style="62" hidden="1" customWidth="1"/>
    <col min="4593" max="4800" width="8.85546875" style="62"/>
    <col min="4801" max="4801" width="5.5703125" style="62" customWidth="1"/>
    <col min="4802" max="4802" width="60.5703125" style="62" customWidth="1"/>
    <col min="4803" max="4803" width="68.140625" style="62" customWidth="1"/>
    <col min="4804" max="4804" width="12.42578125" style="62" customWidth="1"/>
    <col min="4805" max="4805" width="15.42578125" style="62" customWidth="1"/>
    <col min="4806" max="4806" width="24.140625" style="62" customWidth="1"/>
    <col min="4807" max="4808" width="17.140625" style="62" customWidth="1"/>
    <col min="4809" max="4848" width="8.85546875" style="62" hidden="1" customWidth="1"/>
    <col min="4849" max="5056" width="8.85546875" style="62"/>
    <col min="5057" max="5057" width="5.5703125" style="62" customWidth="1"/>
    <col min="5058" max="5058" width="60.5703125" style="62" customWidth="1"/>
    <col min="5059" max="5059" width="68.140625" style="62" customWidth="1"/>
    <col min="5060" max="5060" width="12.42578125" style="62" customWidth="1"/>
    <col min="5061" max="5061" width="15.42578125" style="62" customWidth="1"/>
    <col min="5062" max="5062" width="24.140625" style="62" customWidth="1"/>
    <col min="5063" max="5064" width="17.140625" style="62" customWidth="1"/>
    <col min="5065" max="5104" width="8.85546875" style="62" hidden="1" customWidth="1"/>
    <col min="5105" max="5312" width="8.85546875" style="62"/>
    <col min="5313" max="5313" width="5.5703125" style="62" customWidth="1"/>
    <col min="5314" max="5314" width="60.5703125" style="62" customWidth="1"/>
    <col min="5315" max="5315" width="68.140625" style="62" customWidth="1"/>
    <col min="5316" max="5316" width="12.42578125" style="62" customWidth="1"/>
    <col min="5317" max="5317" width="15.42578125" style="62" customWidth="1"/>
    <col min="5318" max="5318" width="24.140625" style="62" customWidth="1"/>
    <col min="5319" max="5320" width="17.140625" style="62" customWidth="1"/>
    <col min="5321" max="5360" width="8.85546875" style="62" hidden="1" customWidth="1"/>
    <col min="5361" max="5568" width="8.85546875" style="62"/>
    <col min="5569" max="5569" width="5.5703125" style="62" customWidth="1"/>
    <col min="5570" max="5570" width="60.5703125" style="62" customWidth="1"/>
    <col min="5571" max="5571" width="68.140625" style="62" customWidth="1"/>
    <col min="5572" max="5572" width="12.42578125" style="62" customWidth="1"/>
    <col min="5573" max="5573" width="15.42578125" style="62" customWidth="1"/>
    <col min="5574" max="5574" width="24.140625" style="62" customWidth="1"/>
    <col min="5575" max="5576" width="17.140625" style="62" customWidth="1"/>
    <col min="5577" max="5616" width="8.85546875" style="62" hidden="1" customWidth="1"/>
    <col min="5617" max="5824" width="8.85546875" style="62"/>
    <col min="5825" max="5825" width="5.5703125" style="62" customWidth="1"/>
    <col min="5826" max="5826" width="60.5703125" style="62" customWidth="1"/>
    <col min="5827" max="5827" width="68.140625" style="62" customWidth="1"/>
    <col min="5828" max="5828" width="12.42578125" style="62" customWidth="1"/>
    <col min="5829" max="5829" width="15.42578125" style="62" customWidth="1"/>
    <col min="5830" max="5830" width="24.140625" style="62" customWidth="1"/>
    <col min="5831" max="5832" width="17.140625" style="62" customWidth="1"/>
    <col min="5833" max="5872" width="8.85546875" style="62" hidden="1" customWidth="1"/>
    <col min="5873" max="6080" width="8.85546875" style="62"/>
    <col min="6081" max="6081" width="5.5703125" style="62" customWidth="1"/>
    <col min="6082" max="6082" width="60.5703125" style="62" customWidth="1"/>
    <col min="6083" max="6083" width="68.140625" style="62" customWidth="1"/>
    <col min="6084" max="6084" width="12.42578125" style="62" customWidth="1"/>
    <col min="6085" max="6085" width="15.42578125" style="62" customWidth="1"/>
    <col min="6086" max="6086" width="24.140625" style="62" customWidth="1"/>
    <col min="6087" max="6088" width="17.140625" style="62" customWidth="1"/>
    <col min="6089" max="6128" width="8.85546875" style="62" hidden="1" customWidth="1"/>
    <col min="6129" max="6336" width="8.85546875" style="62"/>
    <col min="6337" max="6337" width="5.5703125" style="62" customWidth="1"/>
    <col min="6338" max="6338" width="60.5703125" style="62" customWidth="1"/>
    <col min="6339" max="6339" width="68.140625" style="62" customWidth="1"/>
    <col min="6340" max="6340" width="12.42578125" style="62" customWidth="1"/>
    <col min="6341" max="6341" width="15.42578125" style="62" customWidth="1"/>
    <col min="6342" max="6342" width="24.140625" style="62" customWidth="1"/>
    <col min="6343" max="6344" width="17.140625" style="62" customWidth="1"/>
    <col min="6345" max="6384" width="8.85546875" style="62" hidden="1" customWidth="1"/>
    <col min="6385" max="6592" width="8.85546875" style="62"/>
    <col min="6593" max="6593" width="5.5703125" style="62" customWidth="1"/>
    <col min="6594" max="6594" width="60.5703125" style="62" customWidth="1"/>
    <col min="6595" max="6595" width="68.140625" style="62" customWidth="1"/>
    <col min="6596" max="6596" width="12.42578125" style="62" customWidth="1"/>
    <col min="6597" max="6597" width="15.42578125" style="62" customWidth="1"/>
    <col min="6598" max="6598" width="24.140625" style="62" customWidth="1"/>
    <col min="6599" max="6600" width="17.140625" style="62" customWidth="1"/>
    <col min="6601" max="6640" width="8.85546875" style="62" hidden="1" customWidth="1"/>
    <col min="6641" max="6848" width="8.85546875" style="62"/>
    <col min="6849" max="6849" width="5.5703125" style="62" customWidth="1"/>
    <col min="6850" max="6850" width="60.5703125" style="62" customWidth="1"/>
    <col min="6851" max="6851" width="68.140625" style="62" customWidth="1"/>
    <col min="6852" max="6852" width="12.42578125" style="62" customWidth="1"/>
    <col min="6853" max="6853" width="15.42578125" style="62" customWidth="1"/>
    <col min="6854" max="6854" width="24.140625" style="62" customWidth="1"/>
    <col min="6855" max="6856" width="17.140625" style="62" customWidth="1"/>
    <col min="6857" max="6896" width="8.85546875" style="62" hidden="1" customWidth="1"/>
    <col min="6897" max="7104" width="8.85546875" style="62"/>
    <col min="7105" max="7105" width="5.5703125" style="62" customWidth="1"/>
    <col min="7106" max="7106" width="60.5703125" style="62" customWidth="1"/>
    <col min="7107" max="7107" width="68.140625" style="62" customWidth="1"/>
    <col min="7108" max="7108" width="12.42578125" style="62" customWidth="1"/>
    <col min="7109" max="7109" width="15.42578125" style="62" customWidth="1"/>
    <col min="7110" max="7110" width="24.140625" style="62" customWidth="1"/>
    <col min="7111" max="7112" width="17.140625" style="62" customWidth="1"/>
    <col min="7113" max="7152" width="8.85546875" style="62" hidden="1" customWidth="1"/>
    <col min="7153" max="7360" width="8.85546875" style="62"/>
    <col min="7361" max="7361" width="5.5703125" style="62" customWidth="1"/>
    <col min="7362" max="7362" width="60.5703125" style="62" customWidth="1"/>
    <col min="7363" max="7363" width="68.140625" style="62" customWidth="1"/>
    <col min="7364" max="7364" width="12.42578125" style="62" customWidth="1"/>
    <col min="7365" max="7365" width="15.42578125" style="62" customWidth="1"/>
    <col min="7366" max="7366" width="24.140625" style="62" customWidth="1"/>
    <col min="7367" max="7368" width="17.140625" style="62" customWidth="1"/>
    <col min="7369" max="7408" width="8.85546875" style="62" hidden="1" customWidth="1"/>
    <col min="7409" max="7616" width="8.85546875" style="62"/>
    <col min="7617" max="7617" width="5.5703125" style="62" customWidth="1"/>
    <col min="7618" max="7618" width="60.5703125" style="62" customWidth="1"/>
    <col min="7619" max="7619" width="68.140625" style="62" customWidth="1"/>
    <col min="7620" max="7620" width="12.42578125" style="62" customWidth="1"/>
    <col min="7621" max="7621" width="15.42578125" style="62" customWidth="1"/>
    <col min="7622" max="7622" width="24.140625" style="62" customWidth="1"/>
    <col min="7623" max="7624" width="17.140625" style="62" customWidth="1"/>
    <col min="7625" max="7664" width="8.85546875" style="62" hidden="1" customWidth="1"/>
    <col min="7665" max="7872" width="8.85546875" style="62"/>
    <col min="7873" max="7873" width="5.5703125" style="62" customWidth="1"/>
    <col min="7874" max="7874" width="60.5703125" style="62" customWidth="1"/>
    <col min="7875" max="7875" width="68.140625" style="62" customWidth="1"/>
    <col min="7876" max="7876" width="12.42578125" style="62" customWidth="1"/>
    <col min="7877" max="7877" width="15.42578125" style="62" customWidth="1"/>
    <col min="7878" max="7878" width="24.140625" style="62" customWidth="1"/>
    <col min="7879" max="7880" width="17.140625" style="62" customWidth="1"/>
    <col min="7881" max="7920" width="8.85546875" style="62" hidden="1" customWidth="1"/>
    <col min="7921" max="8128" width="8.85546875" style="62"/>
    <col min="8129" max="8129" width="5.5703125" style="62" customWidth="1"/>
    <col min="8130" max="8130" width="60.5703125" style="62" customWidth="1"/>
    <col min="8131" max="8131" width="68.140625" style="62" customWidth="1"/>
    <col min="8132" max="8132" width="12.42578125" style="62" customWidth="1"/>
    <col min="8133" max="8133" width="15.42578125" style="62" customWidth="1"/>
    <col min="8134" max="8134" width="24.140625" style="62" customWidth="1"/>
    <col min="8135" max="8136" width="17.140625" style="62" customWidth="1"/>
    <col min="8137" max="8176" width="8.85546875" style="62" hidden="1" customWidth="1"/>
    <col min="8177" max="8384" width="8.85546875" style="62"/>
    <col min="8385" max="8385" width="5.5703125" style="62" customWidth="1"/>
    <col min="8386" max="8386" width="60.5703125" style="62" customWidth="1"/>
    <col min="8387" max="8387" width="68.140625" style="62" customWidth="1"/>
    <col min="8388" max="8388" width="12.42578125" style="62" customWidth="1"/>
    <col min="8389" max="8389" width="15.42578125" style="62" customWidth="1"/>
    <col min="8390" max="8390" width="24.140625" style="62" customWidth="1"/>
    <col min="8391" max="8392" width="17.140625" style="62" customWidth="1"/>
    <col min="8393" max="8432" width="8.85546875" style="62" hidden="1" customWidth="1"/>
    <col min="8433" max="8640" width="8.85546875" style="62"/>
    <col min="8641" max="8641" width="5.5703125" style="62" customWidth="1"/>
    <col min="8642" max="8642" width="60.5703125" style="62" customWidth="1"/>
    <col min="8643" max="8643" width="68.140625" style="62" customWidth="1"/>
    <col min="8644" max="8644" width="12.42578125" style="62" customWidth="1"/>
    <col min="8645" max="8645" width="15.42578125" style="62" customWidth="1"/>
    <col min="8646" max="8646" width="24.140625" style="62" customWidth="1"/>
    <col min="8647" max="8648" width="17.140625" style="62" customWidth="1"/>
    <col min="8649" max="8688" width="8.85546875" style="62" hidden="1" customWidth="1"/>
    <col min="8689" max="8896" width="8.85546875" style="62"/>
    <col min="8897" max="8897" width="5.5703125" style="62" customWidth="1"/>
    <col min="8898" max="8898" width="60.5703125" style="62" customWidth="1"/>
    <col min="8899" max="8899" width="68.140625" style="62" customWidth="1"/>
    <col min="8900" max="8900" width="12.42578125" style="62" customWidth="1"/>
    <col min="8901" max="8901" width="15.42578125" style="62" customWidth="1"/>
    <col min="8902" max="8902" width="24.140625" style="62" customWidth="1"/>
    <col min="8903" max="8904" width="17.140625" style="62" customWidth="1"/>
    <col min="8905" max="8944" width="8.85546875" style="62" hidden="1" customWidth="1"/>
    <col min="8945" max="9152" width="8.85546875" style="62"/>
    <col min="9153" max="9153" width="5.5703125" style="62" customWidth="1"/>
    <col min="9154" max="9154" width="60.5703125" style="62" customWidth="1"/>
    <col min="9155" max="9155" width="68.140625" style="62" customWidth="1"/>
    <col min="9156" max="9156" width="12.42578125" style="62" customWidth="1"/>
    <col min="9157" max="9157" width="15.42578125" style="62" customWidth="1"/>
    <col min="9158" max="9158" width="24.140625" style="62" customWidth="1"/>
    <col min="9159" max="9160" width="17.140625" style="62" customWidth="1"/>
    <col min="9161" max="9200" width="8.85546875" style="62" hidden="1" customWidth="1"/>
    <col min="9201" max="9408" width="8.85546875" style="62"/>
    <col min="9409" max="9409" width="5.5703125" style="62" customWidth="1"/>
    <col min="9410" max="9410" width="60.5703125" style="62" customWidth="1"/>
    <col min="9411" max="9411" width="68.140625" style="62" customWidth="1"/>
    <col min="9412" max="9412" width="12.42578125" style="62" customWidth="1"/>
    <col min="9413" max="9413" width="15.42578125" style="62" customWidth="1"/>
    <col min="9414" max="9414" width="24.140625" style="62" customWidth="1"/>
    <col min="9415" max="9416" width="17.140625" style="62" customWidth="1"/>
    <col min="9417" max="9456" width="8.85546875" style="62" hidden="1" customWidth="1"/>
    <col min="9457" max="9664" width="8.85546875" style="62"/>
    <col min="9665" max="9665" width="5.5703125" style="62" customWidth="1"/>
    <col min="9666" max="9666" width="60.5703125" style="62" customWidth="1"/>
    <col min="9667" max="9667" width="68.140625" style="62" customWidth="1"/>
    <col min="9668" max="9668" width="12.42578125" style="62" customWidth="1"/>
    <col min="9669" max="9669" width="15.42578125" style="62" customWidth="1"/>
    <col min="9670" max="9670" width="24.140625" style="62" customWidth="1"/>
    <col min="9671" max="9672" width="17.140625" style="62" customWidth="1"/>
    <col min="9673" max="9712" width="8.85546875" style="62" hidden="1" customWidth="1"/>
    <col min="9713" max="9920" width="8.85546875" style="62"/>
    <col min="9921" max="9921" width="5.5703125" style="62" customWidth="1"/>
    <col min="9922" max="9922" width="60.5703125" style="62" customWidth="1"/>
    <col min="9923" max="9923" width="68.140625" style="62" customWidth="1"/>
    <col min="9924" max="9924" width="12.42578125" style="62" customWidth="1"/>
    <col min="9925" max="9925" width="15.42578125" style="62" customWidth="1"/>
    <col min="9926" max="9926" width="24.140625" style="62" customWidth="1"/>
    <col min="9927" max="9928" width="17.140625" style="62" customWidth="1"/>
    <col min="9929" max="9968" width="8.85546875" style="62" hidden="1" customWidth="1"/>
    <col min="9969" max="10176" width="8.85546875" style="62"/>
    <col min="10177" max="10177" width="5.5703125" style="62" customWidth="1"/>
    <col min="10178" max="10178" width="60.5703125" style="62" customWidth="1"/>
    <col min="10179" max="10179" width="68.140625" style="62" customWidth="1"/>
    <col min="10180" max="10180" width="12.42578125" style="62" customWidth="1"/>
    <col min="10181" max="10181" width="15.42578125" style="62" customWidth="1"/>
    <col min="10182" max="10182" width="24.140625" style="62" customWidth="1"/>
    <col min="10183" max="10184" width="17.140625" style="62" customWidth="1"/>
    <col min="10185" max="10224" width="8.85546875" style="62" hidden="1" customWidth="1"/>
    <col min="10225" max="10432" width="8.85546875" style="62"/>
    <col min="10433" max="10433" width="5.5703125" style="62" customWidth="1"/>
    <col min="10434" max="10434" width="60.5703125" style="62" customWidth="1"/>
    <col min="10435" max="10435" width="68.140625" style="62" customWidth="1"/>
    <col min="10436" max="10436" width="12.42578125" style="62" customWidth="1"/>
    <col min="10437" max="10437" width="15.42578125" style="62" customWidth="1"/>
    <col min="10438" max="10438" width="24.140625" style="62" customWidth="1"/>
    <col min="10439" max="10440" width="17.140625" style="62" customWidth="1"/>
    <col min="10441" max="10480" width="8.85546875" style="62" hidden="1" customWidth="1"/>
    <col min="10481" max="10688" width="8.85546875" style="62"/>
    <col min="10689" max="10689" width="5.5703125" style="62" customWidth="1"/>
    <col min="10690" max="10690" width="60.5703125" style="62" customWidth="1"/>
    <col min="10691" max="10691" width="68.140625" style="62" customWidth="1"/>
    <col min="10692" max="10692" width="12.42578125" style="62" customWidth="1"/>
    <col min="10693" max="10693" width="15.42578125" style="62" customWidth="1"/>
    <col min="10694" max="10694" width="24.140625" style="62" customWidth="1"/>
    <col min="10695" max="10696" width="17.140625" style="62" customWidth="1"/>
    <col min="10697" max="10736" width="8.85546875" style="62" hidden="1" customWidth="1"/>
    <col min="10737" max="10944" width="8.85546875" style="62"/>
    <col min="10945" max="10945" width="5.5703125" style="62" customWidth="1"/>
    <col min="10946" max="10946" width="60.5703125" style="62" customWidth="1"/>
    <col min="10947" max="10947" width="68.140625" style="62" customWidth="1"/>
    <col min="10948" max="10948" width="12.42578125" style="62" customWidth="1"/>
    <col min="10949" max="10949" width="15.42578125" style="62" customWidth="1"/>
    <col min="10950" max="10950" width="24.140625" style="62" customWidth="1"/>
    <col min="10951" max="10952" width="17.140625" style="62" customWidth="1"/>
    <col min="10953" max="10992" width="8.85546875" style="62" hidden="1" customWidth="1"/>
    <col min="10993" max="11200" width="8.85546875" style="62"/>
    <col min="11201" max="11201" width="5.5703125" style="62" customWidth="1"/>
    <col min="11202" max="11202" width="60.5703125" style="62" customWidth="1"/>
    <col min="11203" max="11203" width="68.140625" style="62" customWidth="1"/>
    <col min="11204" max="11204" width="12.42578125" style="62" customWidth="1"/>
    <col min="11205" max="11205" width="15.42578125" style="62" customWidth="1"/>
    <col min="11206" max="11206" width="24.140625" style="62" customWidth="1"/>
    <col min="11207" max="11208" width="17.140625" style="62" customWidth="1"/>
    <col min="11209" max="11248" width="8.85546875" style="62" hidden="1" customWidth="1"/>
    <col min="11249" max="11456" width="8.85546875" style="62"/>
    <col min="11457" max="11457" width="5.5703125" style="62" customWidth="1"/>
    <col min="11458" max="11458" width="60.5703125" style="62" customWidth="1"/>
    <col min="11459" max="11459" width="68.140625" style="62" customWidth="1"/>
    <col min="11460" max="11460" width="12.42578125" style="62" customWidth="1"/>
    <col min="11461" max="11461" width="15.42578125" style="62" customWidth="1"/>
    <col min="11462" max="11462" width="24.140625" style="62" customWidth="1"/>
    <col min="11463" max="11464" width="17.140625" style="62" customWidth="1"/>
    <col min="11465" max="11504" width="8.85546875" style="62" hidden="1" customWidth="1"/>
    <col min="11505" max="11712" width="8.85546875" style="62"/>
    <col min="11713" max="11713" width="5.5703125" style="62" customWidth="1"/>
    <col min="11714" max="11714" width="60.5703125" style="62" customWidth="1"/>
    <col min="11715" max="11715" width="68.140625" style="62" customWidth="1"/>
    <col min="11716" max="11716" width="12.42578125" style="62" customWidth="1"/>
    <col min="11717" max="11717" width="15.42578125" style="62" customWidth="1"/>
    <col min="11718" max="11718" width="24.140625" style="62" customWidth="1"/>
    <col min="11719" max="11720" width="17.140625" style="62" customWidth="1"/>
    <col min="11721" max="11760" width="8.85546875" style="62" hidden="1" customWidth="1"/>
    <col min="11761" max="11968" width="8.85546875" style="62"/>
    <col min="11969" max="11969" width="5.5703125" style="62" customWidth="1"/>
    <col min="11970" max="11970" width="60.5703125" style="62" customWidth="1"/>
    <col min="11971" max="11971" width="68.140625" style="62" customWidth="1"/>
    <col min="11972" max="11972" width="12.42578125" style="62" customWidth="1"/>
    <col min="11973" max="11973" width="15.42578125" style="62" customWidth="1"/>
    <col min="11974" max="11974" width="24.140625" style="62" customWidth="1"/>
    <col min="11975" max="11976" width="17.140625" style="62" customWidth="1"/>
    <col min="11977" max="12016" width="8.85546875" style="62" hidden="1" customWidth="1"/>
    <col min="12017" max="12224" width="8.85546875" style="62"/>
    <col min="12225" max="12225" width="5.5703125" style="62" customWidth="1"/>
    <col min="12226" max="12226" width="60.5703125" style="62" customWidth="1"/>
    <col min="12227" max="12227" width="68.140625" style="62" customWidth="1"/>
    <col min="12228" max="12228" width="12.42578125" style="62" customWidth="1"/>
    <col min="12229" max="12229" width="15.42578125" style="62" customWidth="1"/>
    <col min="12230" max="12230" width="24.140625" style="62" customWidth="1"/>
    <col min="12231" max="12232" width="17.140625" style="62" customWidth="1"/>
    <col min="12233" max="12272" width="8.85546875" style="62" hidden="1" customWidth="1"/>
    <col min="12273" max="12480" width="8.85546875" style="62"/>
    <col min="12481" max="12481" width="5.5703125" style="62" customWidth="1"/>
    <col min="12482" max="12482" width="60.5703125" style="62" customWidth="1"/>
    <col min="12483" max="12483" width="68.140625" style="62" customWidth="1"/>
    <col min="12484" max="12484" width="12.42578125" style="62" customWidth="1"/>
    <col min="12485" max="12485" width="15.42578125" style="62" customWidth="1"/>
    <col min="12486" max="12486" width="24.140625" style="62" customWidth="1"/>
    <col min="12487" max="12488" width="17.140625" style="62" customWidth="1"/>
    <col min="12489" max="12528" width="8.85546875" style="62" hidden="1" customWidth="1"/>
    <col min="12529" max="12736" width="8.85546875" style="62"/>
    <col min="12737" max="12737" width="5.5703125" style="62" customWidth="1"/>
    <col min="12738" max="12738" width="60.5703125" style="62" customWidth="1"/>
    <col min="12739" max="12739" width="68.140625" style="62" customWidth="1"/>
    <col min="12740" max="12740" width="12.42578125" style="62" customWidth="1"/>
    <col min="12741" max="12741" width="15.42578125" style="62" customWidth="1"/>
    <col min="12742" max="12742" width="24.140625" style="62" customWidth="1"/>
    <col min="12743" max="12744" width="17.140625" style="62" customWidth="1"/>
    <col min="12745" max="12784" width="8.85546875" style="62" hidden="1" customWidth="1"/>
    <col min="12785" max="12992" width="8.85546875" style="62"/>
    <col min="12993" max="12993" width="5.5703125" style="62" customWidth="1"/>
    <col min="12994" max="12994" width="60.5703125" style="62" customWidth="1"/>
    <col min="12995" max="12995" width="68.140625" style="62" customWidth="1"/>
    <col min="12996" max="12996" width="12.42578125" style="62" customWidth="1"/>
    <col min="12997" max="12997" width="15.42578125" style="62" customWidth="1"/>
    <col min="12998" max="12998" width="24.140625" style="62" customWidth="1"/>
    <col min="12999" max="13000" width="17.140625" style="62" customWidth="1"/>
    <col min="13001" max="13040" width="8.85546875" style="62" hidden="1" customWidth="1"/>
    <col min="13041" max="13248" width="8.85546875" style="62"/>
    <col min="13249" max="13249" width="5.5703125" style="62" customWidth="1"/>
    <col min="13250" max="13250" width="60.5703125" style="62" customWidth="1"/>
    <col min="13251" max="13251" width="68.140625" style="62" customWidth="1"/>
    <col min="13252" max="13252" width="12.42578125" style="62" customWidth="1"/>
    <col min="13253" max="13253" width="15.42578125" style="62" customWidth="1"/>
    <col min="13254" max="13254" width="24.140625" style="62" customWidth="1"/>
    <col min="13255" max="13256" width="17.140625" style="62" customWidth="1"/>
    <col min="13257" max="13296" width="8.85546875" style="62" hidden="1" customWidth="1"/>
    <col min="13297" max="13504" width="8.85546875" style="62"/>
    <col min="13505" max="13505" width="5.5703125" style="62" customWidth="1"/>
    <col min="13506" max="13506" width="60.5703125" style="62" customWidth="1"/>
    <col min="13507" max="13507" width="68.140625" style="62" customWidth="1"/>
    <col min="13508" max="13508" width="12.42578125" style="62" customWidth="1"/>
    <col min="13509" max="13509" width="15.42578125" style="62" customWidth="1"/>
    <col min="13510" max="13510" width="24.140625" style="62" customWidth="1"/>
    <col min="13511" max="13512" width="17.140625" style="62" customWidth="1"/>
    <col min="13513" max="13552" width="8.85546875" style="62" hidden="1" customWidth="1"/>
    <col min="13553" max="13760" width="8.85546875" style="62"/>
    <col min="13761" max="13761" width="5.5703125" style="62" customWidth="1"/>
    <col min="13762" max="13762" width="60.5703125" style="62" customWidth="1"/>
    <col min="13763" max="13763" width="68.140625" style="62" customWidth="1"/>
    <col min="13764" max="13764" width="12.42578125" style="62" customWidth="1"/>
    <col min="13765" max="13765" width="15.42578125" style="62" customWidth="1"/>
    <col min="13766" max="13766" width="24.140625" style="62" customWidth="1"/>
    <col min="13767" max="13768" width="17.140625" style="62" customWidth="1"/>
    <col min="13769" max="13808" width="8.85546875" style="62" hidden="1" customWidth="1"/>
    <col min="13809" max="14016" width="8.85546875" style="62"/>
    <col min="14017" max="14017" width="5.5703125" style="62" customWidth="1"/>
    <col min="14018" max="14018" width="60.5703125" style="62" customWidth="1"/>
    <col min="14019" max="14019" width="68.140625" style="62" customWidth="1"/>
    <col min="14020" max="14020" width="12.42578125" style="62" customWidth="1"/>
    <col min="14021" max="14021" width="15.42578125" style="62" customWidth="1"/>
    <col min="14022" max="14022" width="24.140625" style="62" customWidth="1"/>
    <col min="14023" max="14024" width="17.140625" style="62" customWidth="1"/>
    <col min="14025" max="14064" width="8.85546875" style="62" hidden="1" customWidth="1"/>
    <col min="14065" max="14272" width="8.85546875" style="62"/>
    <col min="14273" max="14273" width="5.5703125" style="62" customWidth="1"/>
    <col min="14274" max="14274" width="60.5703125" style="62" customWidth="1"/>
    <col min="14275" max="14275" width="68.140625" style="62" customWidth="1"/>
    <col min="14276" max="14276" width="12.42578125" style="62" customWidth="1"/>
    <col min="14277" max="14277" width="15.42578125" style="62" customWidth="1"/>
    <col min="14278" max="14278" width="24.140625" style="62" customWidth="1"/>
    <col min="14279" max="14280" width="17.140625" style="62" customWidth="1"/>
    <col min="14281" max="14320" width="8.85546875" style="62" hidden="1" customWidth="1"/>
    <col min="14321" max="14528" width="8.85546875" style="62"/>
    <col min="14529" max="14529" width="5.5703125" style="62" customWidth="1"/>
    <col min="14530" max="14530" width="60.5703125" style="62" customWidth="1"/>
    <col min="14531" max="14531" width="68.140625" style="62" customWidth="1"/>
    <col min="14532" max="14532" width="12.42578125" style="62" customWidth="1"/>
    <col min="14533" max="14533" width="15.42578125" style="62" customWidth="1"/>
    <col min="14534" max="14534" width="24.140625" style="62" customWidth="1"/>
    <col min="14535" max="14536" width="17.140625" style="62" customWidth="1"/>
    <col min="14537" max="14576" width="8.85546875" style="62" hidden="1" customWidth="1"/>
    <col min="14577" max="14784" width="8.85546875" style="62"/>
    <col min="14785" max="14785" width="5.5703125" style="62" customWidth="1"/>
    <col min="14786" max="14786" width="60.5703125" style="62" customWidth="1"/>
    <col min="14787" max="14787" width="68.140625" style="62" customWidth="1"/>
    <col min="14788" max="14788" width="12.42578125" style="62" customWidth="1"/>
    <col min="14789" max="14789" width="15.42578125" style="62" customWidth="1"/>
    <col min="14790" max="14790" width="24.140625" style="62" customWidth="1"/>
    <col min="14791" max="14792" width="17.140625" style="62" customWidth="1"/>
    <col min="14793" max="14832" width="8.85546875" style="62" hidden="1" customWidth="1"/>
    <col min="14833" max="15040" width="8.85546875" style="62"/>
    <col min="15041" max="15041" width="5.5703125" style="62" customWidth="1"/>
    <col min="15042" max="15042" width="60.5703125" style="62" customWidth="1"/>
    <col min="15043" max="15043" width="68.140625" style="62" customWidth="1"/>
    <col min="15044" max="15044" width="12.42578125" style="62" customWidth="1"/>
    <col min="15045" max="15045" width="15.42578125" style="62" customWidth="1"/>
    <col min="15046" max="15046" width="24.140625" style="62" customWidth="1"/>
    <col min="15047" max="15048" width="17.140625" style="62" customWidth="1"/>
    <col min="15049" max="15088" width="8.85546875" style="62" hidden="1" customWidth="1"/>
    <col min="15089" max="15296" width="8.85546875" style="62"/>
    <col min="15297" max="15297" width="5.5703125" style="62" customWidth="1"/>
    <col min="15298" max="15298" width="60.5703125" style="62" customWidth="1"/>
    <col min="15299" max="15299" width="68.140625" style="62" customWidth="1"/>
    <col min="15300" max="15300" width="12.42578125" style="62" customWidth="1"/>
    <col min="15301" max="15301" width="15.42578125" style="62" customWidth="1"/>
    <col min="15302" max="15302" width="24.140625" style="62" customWidth="1"/>
    <col min="15303" max="15304" width="17.140625" style="62" customWidth="1"/>
    <col min="15305" max="15344" width="8.85546875" style="62" hidden="1" customWidth="1"/>
    <col min="15345" max="15552" width="8.85546875" style="62"/>
    <col min="15553" max="15553" width="5.5703125" style="62" customWidth="1"/>
    <col min="15554" max="15554" width="60.5703125" style="62" customWidth="1"/>
    <col min="15555" max="15555" width="68.140625" style="62" customWidth="1"/>
    <col min="15556" max="15556" width="12.42578125" style="62" customWidth="1"/>
    <col min="15557" max="15557" width="15.42578125" style="62" customWidth="1"/>
    <col min="15558" max="15558" width="24.140625" style="62" customWidth="1"/>
    <col min="15559" max="15560" width="17.140625" style="62" customWidth="1"/>
    <col min="15561" max="15600" width="8.85546875" style="62" hidden="1" customWidth="1"/>
    <col min="15601" max="15808" width="8.85546875" style="62"/>
    <col min="15809" max="15809" width="5.5703125" style="62" customWidth="1"/>
    <col min="15810" max="15810" width="60.5703125" style="62" customWidth="1"/>
    <col min="15811" max="15811" width="68.140625" style="62" customWidth="1"/>
    <col min="15812" max="15812" width="12.42578125" style="62" customWidth="1"/>
    <col min="15813" max="15813" width="15.42578125" style="62" customWidth="1"/>
    <col min="15814" max="15814" width="24.140625" style="62" customWidth="1"/>
    <col min="15815" max="15816" width="17.140625" style="62" customWidth="1"/>
    <col min="15817" max="15856" width="8.85546875" style="62" hidden="1" customWidth="1"/>
    <col min="15857" max="16064" width="8.85546875" style="62"/>
    <col min="16065" max="16065" width="5.5703125" style="62" customWidth="1"/>
    <col min="16066" max="16066" width="60.5703125" style="62" customWidth="1"/>
    <col min="16067" max="16067" width="68.140625" style="62" customWidth="1"/>
    <col min="16068" max="16068" width="12.42578125" style="62" customWidth="1"/>
    <col min="16069" max="16069" width="15.42578125" style="62" customWidth="1"/>
    <col min="16070" max="16070" width="24.140625" style="62" customWidth="1"/>
    <col min="16071" max="16072" width="17.140625" style="62" customWidth="1"/>
    <col min="16073" max="16112" width="8.85546875" style="62" hidden="1" customWidth="1"/>
    <col min="16113" max="16384" width="8.85546875" style="62"/>
  </cols>
  <sheetData>
    <row r="1" spans="1:8">
      <c r="A1" s="299" t="s">
        <v>15</v>
      </c>
      <c r="B1" s="299"/>
      <c r="C1" s="299"/>
      <c r="D1" s="299"/>
      <c r="E1" s="299"/>
      <c r="F1" s="299"/>
      <c r="G1" s="299"/>
    </row>
    <row r="2" spans="1:8">
      <c r="A2" s="299" t="s">
        <v>58</v>
      </c>
      <c r="B2" s="299"/>
      <c r="C2" s="299"/>
      <c r="D2" s="299"/>
      <c r="E2" s="299"/>
      <c r="F2" s="299"/>
      <c r="G2" s="299"/>
    </row>
    <row r="3" spans="1:8">
      <c r="A3" s="300"/>
      <c r="B3" s="300"/>
      <c r="C3" s="182"/>
      <c r="D3" s="182"/>
      <c r="E3" s="183"/>
      <c r="F3" s="184"/>
    </row>
    <row r="4" spans="1:8" ht="54.95" customHeight="1">
      <c r="A4" s="301"/>
      <c r="B4" s="301"/>
      <c r="C4" s="302" t="str">
        <f>+'Grand Summary'!C4:E4</f>
        <v>"М-39" халқаро автомобил йўлининг Зангиота туманидан ўтган аҳоли гавжум бўлган 819 км қисмида пиёдалар учун хавфсиз ер ости ўтиш йўлагини қуриш 
(ПҚ-165 ФРРУ) обектининг ишчи лойиҳасини ишлаб чиқишга</v>
      </c>
      <c r="D4" s="302"/>
      <c r="E4" s="302"/>
      <c r="F4" s="302"/>
      <c r="G4" s="302"/>
    </row>
    <row r="5" spans="1:8">
      <c r="A5" s="300"/>
      <c r="B5" s="300"/>
      <c r="E5" s="185"/>
      <c r="F5" s="186"/>
      <c r="G5" s="186"/>
    </row>
    <row r="6" spans="1:8" ht="47.25">
      <c r="A6" s="187" t="s">
        <v>59</v>
      </c>
      <c r="B6" s="187" t="s">
        <v>60</v>
      </c>
      <c r="C6" s="187" t="s">
        <v>61</v>
      </c>
      <c r="D6" s="86" t="s">
        <v>62</v>
      </c>
      <c r="E6" s="188" t="s">
        <v>63</v>
      </c>
      <c r="F6" s="86" t="s">
        <v>64</v>
      </c>
      <c r="G6" s="86" t="s">
        <v>65</v>
      </c>
    </row>
    <row r="7" spans="1:8">
      <c r="A7" s="79"/>
      <c r="B7" s="189" t="s">
        <v>66</v>
      </c>
      <c r="C7" s="240" t="s">
        <v>67</v>
      </c>
      <c r="D7" s="190"/>
      <c r="E7" s="191"/>
      <c r="F7" s="79"/>
      <c r="G7" s="190"/>
    </row>
    <row r="8" spans="1:8" s="177" customFormat="1">
      <c r="A8" s="16">
        <v>201</v>
      </c>
      <c r="B8" s="17" t="s">
        <v>68</v>
      </c>
      <c r="C8" s="17" t="s">
        <v>69</v>
      </c>
      <c r="D8" s="18"/>
      <c r="E8" s="125"/>
      <c r="F8" s="19"/>
      <c r="G8" s="20"/>
    </row>
    <row r="9" spans="1:8" ht="78.75">
      <c r="A9" s="83" t="s">
        <v>70</v>
      </c>
      <c r="B9" s="241" t="s">
        <v>71</v>
      </c>
      <c r="C9" s="214" t="s">
        <v>72</v>
      </c>
      <c r="D9" s="215" t="s">
        <v>73</v>
      </c>
      <c r="E9" s="193" t="s">
        <v>74</v>
      </c>
      <c r="F9" s="217"/>
      <c r="G9" s="26" t="e">
        <f t="shared" ref="G9:G15" si="0">+F9*E9</f>
        <v>#VALUE!</v>
      </c>
      <c r="H9" s="212"/>
    </row>
    <row r="10" spans="1:8" ht="78.75">
      <c r="A10" s="83" t="s">
        <v>75</v>
      </c>
      <c r="B10" s="241" t="s">
        <v>76</v>
      </c>
      <c r="C10" s="214" t="s">
        <v>77</v>
      </c>
      <c r="D10" s="215" t="s">
        <v>78</v>
      </c>
      <c r="E10" s="193" t="s">
        <v>79</v>
      </c>
      <c r="F10" s="217"/>
      <c r="G10" s="26" t="e">
        <f t="shared" si="0"/>
        <v>#VALUE!</v>
      </c>
      <c r="H10" s="212"/>
    </row>
    <row r="11" spans="1:8" ht="63">
      <c r="A11" s="83" t="s">
        <v>80</v>
      </c>
      <c r="B11" s="241" t="s">
        <v>81</v>
      </c>
      <c r="C11" s="214" t="s">
        <v>82</v>
      </c>
      <c r="D11" s="215" t="s">
        <v>83</v>
      </c>
      <c r="E11" s="193">
        <v>2358</v>
      </c>
      <c r="F11" s="217"/>
      <c r="G11" s="26">
        <f t="shared" si="0"/>
        <v>0</v>
      </c>
      <c r="H11" s="212"/>
    </row>
    <row r="12" spans="1:8" ht="18">
      <c r="A12" s="83" t="s">
        <v>84</v>
      </c>
      <c r="B12" s="238" t="s">
        <v>85</v>
      </c>
      <c r="C12" s="214" t="s">
        <v>86</v>
      </c>
      <c r="D12" s="215" t="s">
        <v>83</v>
      </c>
      <c r="E12" s="193">
        <v>235.8</v>
      </c>
      <c r="F12" s="217"/>
      <c r="G12" s="26"/>
      <c r="H12" s="212"/>
    </row>
    <row r="13" spans="1:8" ht="47.25">
      <c r="A13" s="83" t="s">
        <v>87</v>
      </c>
      <c r="B13" s="241" t="s">
        <v>88</v>
      </c>
      <c r="C13" s="214" t="s">
        <v>89</v>
      </c>
      <c r="D13" s="215" t="s">
        <v>90</v>
      </c>
      <c r="E13" s="193">
        <f>E12+E11</f>
        <v>2593.8000000000002</v>
      </c>
      <c r="F13" s="217"/>
      <c r="G13" s="26">
        <f t="shared" si="0"/>
        <v>0</v>
      </c>
      <c r="H13" s="212"/>
    </row>
    <row r="14" spans="1:8" ht="31.5">
      <c r="A14" s="83" t="s">
        <v>91</v>
      </c>
      <c r="B14" s="241" t="s">
        <v>92</v>
      </c>
      <c r="C14" s="214" t="s">
        <v>93</v>
      </c>
      <c r="D14" s="215" t="s">
        <v>94</v>
      </c>
      <c r="E14" s="193">
        <v>568.5</v>
      </c>
      <c r="F14" s="217"/>
      <c r="G14" s="26">
        <f t="shared" si="0"/>
        <v>0</v>
      </c>
      <c r="H14" s="212"/>
    </row>
    <row r="15" spans="1:8" ht="31.5">
      <c r="A15" s="83" t="s">
        <v>95</v>
      </c>
      <c r="B15" s="241" t="s">
        <v>96</v>
      </c>
      <c r="C15" s="214" t="s">
        <v>97</v>
      </c>
      <c r="D15" s="215" t="s">
        <v>73</v>
      </c>
      <c r="E15" s="193" t="s">
        <v>98</v>
      </c>
      <c r="F15" s="217"/>
      <c r="G15" s="26" t="e">
        <f t="shared" si="0"/>
        <v>#VALUE!</v>
      </c>
      <c r="H15" s="212"/>
    </row>
    <row r="16" spans="1:8" customFormat="1">
      <c r="A16" s="83" t="s">
        <v>99</v>
      </c>
      <c r="B16" s="241" t="s">
        <v>100</v>
      </c>
      <c r="C16" s="214" t="s">
        <v>101</v>
      </c>
      <c r="D16" s="215" t="s">
        <v>102</v>
      </c>
      <c r="E16" s="193">
        <v>36</v>
      </c>
      <c r="F16" s="217"/>
      <c r="G16" s="29"/>
      <c r="H16" s="212"/>
    </row>
    <row r="17" spans="1:7" s="64" customFormat="1" ht="31.5">
      <c r="A17" s="16"/>
      <c r="B17" s="17" t="s">
        <v>103</v>
      </c>
      <c r="C17" s="17" t="s">
        <v>104</v>
      </c>
      <c r="D17" s="18"/>
      <c r="E17" s="125"/>
      <c r="F17" s="19"/>
      <c r="G17" s="20" t="e">
        <f>SUM(G9:G16)</f>
        <v>#VALUE!</v>
      </c>
    </row>
    <row r="18" spans="1:7" s="63" customFormat="1">
      <c r="A18" s="105"/>
      <c r="B18" s="303" t="s">
        <v>105</v>
      </c>
      <c r="C18" s="303"/>
      <c r="D18" s="197"/>
      <c r="E18" s="198"/>
      <c r="F18" s="106"/>
      <c r="G18" s="106"/>
    </row>
    <row r="19" spans="1:7">
      <c r="A19" s="105"/>
      <c r="B19" s="110" t="s">
        <v>106</v>
      </c>
      <c r="C19" s="110" t="s">
        <v>107</v>
      </c>
      <c r="D19" s="105"/>
      <c r="E19" s="198"/>
      <c r="F19" s="106"/>
      <c r="G19" s="106"/>
    </row>
    <row r="20" spans="1:7">
      <c r="A20" s="105"/>
      <c r="C20" s="69"/>
      <c r="D20" s="105"/>
      <c r="E20" s="198"/>
      <c r="F20" s="106"/>
      <c r="G20" s="106"/>
    </row>
    <row r="21" spans="1:7">
      <c r="A21" s="105"/>
      <c r="B21" s="199"/>
      <c r="C21" s="105"/>
      <c r="D21" s="105"/>
      <c r="E21" s="198"/>
      <c r="F21" s="106"/>
      <c r="G21" s="106"/>
    </row>
    <row r="22" spans="1:7">
      <c r="A22" s="105"/>
      <c r="B22" s="199"/>
      <c r="C22" s="105"/>
      <c r="D22" s="105"/>
      <c r="E22" s="198"/>
      <c r="F22" s="106"/>
      <c r="G22" s="106"/>
    </row>
    <row r="23" spans="1:7">
      <c r="A23" s="105"/>
      <c r="B23" s="199"/>
      <c r="C23" s="105"/>
      <c r="D23" s="105"/>
      <c r="E23" s="198"/>
      <c r="F23" s="106"/>
      <c r="G23" s="106"/>
    </row>
    <row r="24" spans="1:7">
      <c r="A24" s="105"/>
      <c r="B24" s="199"/>
      <c r="C24" s="105"/>
      <c r="D24" s="105"/>
      <c r="E24" s="198"/>
      <c r="F24" s="106"/>
      <c r="G24" s="106"/>
    </row>
    <row r="25" spans="1:7">
      <c r="A25" s="105"/>
      <c r="B25" s="199"/>
      <c r="C25" s="105"/>
      <c r="D25" s="105"/>
      <c r="E25" s="198"/>
      <c r="F25" s="106"/>
      <c r="G25" s="106"/>
    </row>
    <row r="26" spans="1:7">
      <c r="A26" s="105"/>
      <c r="B26" s="200"/>
      <c r="C26" s="63"/>
      <c r="D26" s="105"/>
      <c r="E26" s="198"/>
      <c r="F26" s="106"/>
      <c r="G26" s="106"/>
    </row>
    <row r="27" spans="1:7">
      <c r="A27" s="105"/>
      <c r="B27" s="200"/>
      <c r="C27" s="63"/>
      <c r="D27" s="105"/>
      <c r="E27" s="198"/>
      <c r="F27" s="106"/>
      <c r="G27" s="106"/>
    </row>
    <row r="28" spans="1:7">
      <c r="A28" s="201"/>
      <c r="B28" s="200"/>
      <c r="C28" s="63"/>
      <c r="D28" s="105"/>
      <c r="E28" s="198"/>
      <c r="F28" s="106"/>
      <c r="G28" s="106"/>
    </row>
    <row r="29" spans="1:7">
      <c r="A29" s="201"/>
      <c r="B29" s="200"/>
      <c r="C29" s="63"/>
      <c r="D29" s="105"/>
      <c r="E29" s="198"/>
      <c r="F29" s="106"/>
      <c r="G29" s="106"/>
    </row>
    <row r="30" spans="1:7">
      <c r="A30" s="105"/>
      <c r="B30" s="200"/>
      <c r="C30" s="63"/>
      <c r="D30" s="105"/>
      <c r="E30" s="198"/>
      <c r="F30" s="106"/>
      <c r="G30" s="106"/>
    </row>
    <row r="31" spans="1:7">
      <c r="A31" s="202"/>
      <c r="B31" s="199"/>
      <c r="C31" s="63"/>
      <c r="D31" s="105"/>
      <c r="E31" s="198"/>
      <c r="F31" s="106"/>
      <c r="G31" s="71"/>
    </row>
    <row r="32" spans="1:7">
      <c r="A32" s="202"/>
      <c r="B32" s="199"/>
      <c r="C32" s="105"/>
      <c r="D32" s="105"/>
      <c r="E32" s="198"/>
      <c r="F32" s="106"/>
      <c r="G32" s="106"/>
    </row>
    <row r="33" spans="1:7">
      <c r="A33" s="105"/>
      <c r="B33" s="200"/>
      <c r="C33" s="69"/>
      <c r="D33" s="105"/>
      <c r="E33" s="198"/>
      <c r="F33" s="106"/>
      <c r="G33" s="106"/>
    </row>
    <row r="34" spans="1:7">
      <c r="A34" s="105"/>
      <c r="B34" s="200"/>
      <c r="C34" s="69"/>
      <c r="D34" s="105"/>
      <c r="E34" s="198"/>
      <c r="F34" s="106"/>
      <c r="G34" s="106"/>
    </row>
    <row r="35" spans="1:7">
      <c r="A35" s="105"/>
      <c r="B35" s="200"/>
      <c r="C35" s="69"/>
      <c r="D35" s="105"/>
      <c r="E35" s="198"/>
      <c r="F35" s="106"/>
      <c r="G35" s="106"/>
    </row>
    <row r="36" spans="1:7">
      <c r="A36" s="202"/>
      <c r="B36" s="200"/>
      <c r="C36" s="69"/>
      <c r="D36" s="105"/>
      <c r="E36" s="198"/>
      <c r="F36" s="106"/>
      <c r="G36" s="106"/>
    </row>
    <row r="37" spans="1:7">
      <c r="A37" s="202"/>
      <c r="B37" s="200"/>
      <c r="C37" s="69"/>
      <c r="D37" s="105"/>
      <c r="E37" s="198"/>
      <c r="F37" s="106"/>
      <c r="G37" s="106"/>
    </row>
    <row r="38" spans="1:7">
      <c r="B38" s="200"/>
      <c r="C38" s="69"/>
      <c r="D38" s="105"/>
      <c r="E38" s="198"/>
      <c r="F38" s="106"/>
    </row>
    <row r="39" spans="1:7">
      <c r="B39" s="199"/>
      <c r="C39" s="69"/>
      <c r="D39" s="105"/>
      <c r="E39" s="198"/>
      <c r="F39" s="106"/>
    </row>
    <row r="40" spans="1:7">
      <c r="B40" s="199"/>
      <c r="C40" s="69"/>
      <c r="D40" s="105"/>
      <c r="E40" s="198"/>
      <c r="F40" s="106"/>
    </row>
    <row r="41" spans="1:7">
      <c r="B41" s="199"/>
      <c r="C41" s="69"/>
      <c r="D41" s="105"/>
      <c r="E41" s="198"/>
      <c r="F41" s="106"/>
    </row>
    <row r="42" spans="1:7">
      <c r="B42" s="199"/>
      <c r="C42" s="69"/>
      <c r="D42" s="105"/>
      <c r="E42" s="198"/>
      <c r="F42" s="106"/>
    </row>
    <row r="43" spans="1:7">
      <c r="B43" s="199"/>
      <c r="C43" s="69"/>
      <c r="D43" s="105"/>
      <c r="E43" s="198"/>
      <c r="F43" s="106"/>
    </row>
    <row r="44" spans="1:7">
      <c r="B44" s="199"/>
      <c r="C44" s="105"/>
      <c r="D44" s="105"/>
      <c r="E44" s="198"/>
      <c r="F44" s="106"/>
    </row>
  </sheetData>
  <mergeCells count="7">
    <mergeCell ref="A5:B5"/>
    <mergeCell ref="B18:C18"/>
    <mergeCell ref="A1:G1"/>
    <mergeCell ref="A2:G2"/>
    <mergeCell ref="A3:B3"/>
    <mergeCell ref="A4:B4"/>
    <mergeCell ref="C4:G4"/>
  </mergeCells>
  <printOptions horizontalCentered="1"/>
  <pageMargins left="0.7" right="0.7" top="0.75" bottom="0.75" header="0.3" footer="0.3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0"/>
    <pageSetUpPr fitToPage="1"/>
  </sheetPr>
  <dimension ref="A1:WUR94"/>
  <sheetViews>
    <sheetView view="pageBreakPreview" topLeftCell="A76" zoomScaleNormal="100" workbookViewId="0">
      <selection activeCell="F106" sqref="F106"/>
    </sheetView>
  </sheetViews>
  <sheetFormatPr defaultColWidth="8.85546875" defaultRowHeight="15.75"/>
  <cols>
    <col min="1" max="1" width="12.42578125" style="62" customWidth="1"/>
    <col min="2" max="2" width="51.85546875" style="179" customWidth="1"/>
    <col min="3" max="3" width="57.85546875" style="179" customWidth="1"/>
    <col min="4" max="4" width="9" style="62" customWidth="1"/>
    <col min="5" max="5" width="16.42578125" style="180" customWidth="1"/>
    <col min="6" max="6" width="16.42578125" style="181" customWidth="1"/>
    <col min="7" max="7" width="20.140625" style="181" customWidth="1"/>
    <col min="8" max="10" width="20.5703125" style="62" customWidth="1"/>
    <col min="11" max="11" width="16.42578125" style="62" customWidth="1"/>
    <col min="12" max="192" width="8.85546875" style="62"/>
    <col min="193" max="193" width="5.5703125" style="62" customWidth="1"/>
    <col min="194" max="194" width="60.5703125" style="62" customWidth="1"/>
    <col min="195" max="195" width="68.140625" style="62" customWidth="1"/>
    <col min="196" max="196" width="12.42578125" style="62" customWidth="1"/>
    <col min="197" max="197" width="15.42578125" style="62" customWidth="1"/>
    <col min="198" max="198" width="24.140625" style="62" customWidth="1"/>
    <col min="199" max="200" width="17.140625" style="62" customWidth="1"/>
    <col min="201" max="240" width="8.85546875" style="62" hidden="1" customWidth="1"/>
    <col min="241" max="448" width="8.85546875" style="62"/>
    <col min="449" max="449" width="5.5703125" style="62" customWidth="1"/>
    <col min="450" max="450" width="60.5703125" style="62" customWidth="1"/>
    <col min="451" max="451" width="68.140625" style="62" customWidth="1"/>
    <col min="452" max="452" width="12.42578125" style="62" customWidth="1"/>
    <col min="453" max="453" width="15.42578125" style="62" customWidth="1"/>
    <col min="454" max="454" width="24.140625" style="62" customWidth="1"/>
    <col min="455" max="456" width="17.140625" style="62" customWidth="1"/>
    <col min="457" max="496" width="8.85546875" style="62" hidden="1" customWidth="1"/>
    <col min="497" max="704" width="8.85546875" style="62"/>
    <col min="705" max="705" width="5.5703125" style="62" customWidth="1"/>
    <col min="706" max="706" width="60.5703125" style="62" customWidth="1"/>
    <col min="707" max="707" width="68.140625" style="62" customWidth="1"/>
    <col min="708" max="708" width="12.42578125" style="62" customWidth="1"/>
    <col min="709" max="709" width="15.42578125" style="62" customWidth="1"/>
    <col min="710" max="710" width="24.140625" style="62" customWidth="1"/>
    <col min="711" max="712" width="17.140625" style="62" customWidth="1"/>
    <col min="713" max="752" width="8.85546875" style="62" hidden="1" customWidth="1"/>
    <col min="753" max="960" width="8.85546875" style="62"/>
    <col min="961" max="961" width="5.5703125" style="62" customWidth="1"/>
    <col min="962" max="962" width="60.5703125" style="62" customWidth="1"/>
    <col min="963" max="963" width="68.140625" style="62" customWidth="1"/>
    <col min="964" max="964" width="12.42578125" style="62" customWidth="1"/>
    <col min="965" max="965" width="15.42578125" style="62" customWidth="1"/>
    <col min="966" max="966" width="24.140625" style="62" customWidth="1"/>
    <col min="967" max="968" width="17.140625" style="62" customWidth="1"/>
    <col min="969" max="1008" width="8.85546875" style="62" hidden="1" customWidth="1"/>
    <col min="1009" max="1216" width="8.85546875" style="62"/>
    <col min="1217" max="1217" width="5.5703125" style="62" customWidth="1"/>
    <col min="1218" max="1218" width="60.5703125" style="62" customWidth="1"/>
    <col min="1219" max="1219" width="68.140625" style="62" customWidth="1"/>
    <col min="1220" max="1220" width="12.42578125" style="62" customWidth="1"/>
    <col min="1221" max="1221" width="15.42578125" style="62" customWidth="1"/>
    <col min="1222" max="1222" width="24.140625" style="62" customWidth="1"/>
    <col min="1223" max="1224" width="17.140625" style="62" customWidth="1"/>
    <col min="1225" max="1264" width="8.85546875" style="62" hidden="1" customWidth="1"/>
    <col min="1265" max="1472" width="8.85546875" style="62"/>
    <col min="1473" max="1473" width="5.5703125" style="62" customWidth="1"/>
    <col min="1474" max="1474" width="60.5703125" style="62" customWidth="1"/>
    <col min="1475" max="1475" width="68.140625" style="62" customWidth="1"/>
    <col min="1476" max="1476" width="12.42578125" style="62" customWidth="1"/>
    <col min="1477" max="1477" width="15.42578125" style="62" customWidth="1"/>
    <col min="1478" max="1478" width="24.140625" style="62" customWidth="1"/>
    <col min="1479" max="1480" width="17.140625" style="62" customWidth="1"/>
    <col min="1481" max="1520" width="8.85546875" style="62" hidden="1" customWidth="1"/>
    <col min="1521" max="1728" width="8.85546875" style="62"/>
    <col min="1729" max="1729" width="5.5703125" style="62" customWidth="1"/>
    <col min="1730" max="1730" width="60.5703125" style="62" customWidth="1"/>
    <col min="1731" max="1731" width="68.140625" style="62" customWidth="1"/>
    <col min="1732" max="1732" width="12.42578125" style="62" customWidth="1"/>
    <col min="1733" max="1733" width="15.42578125" style="62" customWidth="1"/>
    <col min="1734" max="1734" width="24.140625" style="62" customWidth="1"/>
    <col min="1735" max="1736" width="17.140625" style="62" customWidth="1"/>
    <col min="1737" max="1776" width="8.85546875" style="62" hidden="1" customWidth="1"/>
    <col min="1777" max="1984" width="8.85546875" style="62"/>
    <col min="1985" max="1985" width="5.5703125" style="62" customWidth="1"/>
    <col min="1986" max="1986" width="60.5703125" style="62" customWidth="1"/>
    <col min="1987" max="1987" width="68.140625" style="62" customWidth="1"/>
    <col min="1988" max="1988" width="12.42578125" style="62" customWidth="1"/>
    <col min="1989" max="1989" width="15.42578125" style="62" customWidth="1"/>
    <col min="1990" max="1990" width="24.140625" style="62" customWidth="1"/>
    <col min="1991" max="1992" width="17.140625" style="62" customWidth="1"/>
    <col min="1993" max="2032" width="8.85546875" style="62" hidden="1" customWidth="1"/>
    <col min="2033" max="2240" width="8.85546875" style="62"/>
    <col min="2241" max="2241" width="5.5703125" style="62" customWidth="1"/>
    <col min="2242" max="2242" width="60.5703125" style="62" customWidth="1"/>
    <col min="2243" max="2243" width="68.140625" style="62" customWidth="1"/>
    <col min="2244" max="2244" width="12.42578125" style="62" customWidth="1"/>
    <col min="2245" max="2245" width="15.42578125" style="62" customWidth="1"/>
    <col min="2246" max="2246" width="24.140625" style="62" customWidth="1"/>
    <col min="2247" max="2248" width="17.140625" style="62" customWidth="1"/>
    <col min="2249" max="2288" width="8.85546875" style="62" hidden="1" customWidth="1"/>
    <col min="2289" max="2496" width="8.85546875" style="62"/>
    <col min="2497" max="2497" width="5.5703125" style="62" customWidth="1"/>
    <col min="2498" max="2498" width="60.5703125" style="62" customWidth="1"/>
    <col min="2499" max="2499" width="68.140625" style="62" customWidth="1"/>
    <col min="2500" max="2500" width="12.42578125" style="62" customWidth="1"/>
    <col min="2501" max="2501" width="15.42578125" style="62" customWidth="1"/>
    <col min="2502" max="2502" width="24.140625" style="62" customWidth="1"/>
    <col min="2503" max="2504" width="17.140625" style="62" customWidth="1"/>
    <col min="2505" max="2544" width="8.85546875" style="62" hidden="1" customWidth="1"/>
    <col min="2545" max="2752" width="8.85546875" style="62"/>
    <col min="2753" max="2753" width="5.5703125" style="62" customWidth="1"/>
    <col min="2754" max="2754" width="60.5703125" style="62" customWidth="1"/>
    <col min="2755" max="2755" width="68.140625" style="62" customWidth="1"/>
    <col min="2756" max="2756" width="12.42578125" style="62" customWidth="1"/>
    <col min="2757" max="2757" width="15.42578125" style="62" customWidth="1"/>
    <col min="2758" max="2758" width="24.140625" style="62" customWidth="1"/>
    <col min="2759" max="2760" width="17.140625" style="62" customWidth="1"/>
    <col min="2761" max="2800" width="8.85546875" style="62" hidden="1" customWidth="1"/>
    <col min="2801" max="3008" width="8.85546875" style="62"/>
    <col min="3009" max="3009" width="5.5703125" style="62" customWidth="1"/>
    <col min="3010" max="3010" width="60.5703125" style="62" customWidth="1"/>
    <col min="3011" max="3011" width="68.140625" style="62" customWidth="1"/>
    <col min="3012" max="3012" width="12.42578125" style="62" customWidth="1"/>
    <col min="3013" max="3013" width="15.42578125" style="62" customWidth="1"/>
    <col min="3014" max="3014" width="24.140625" style="62" customWidth="1"/>
    <col min="3015" max="3016" width="17.140625" style="62" customWidth="1"/>
    <col min="3017" max="3056" width="8.85546875" style="62" hidden="1" customWidth="1"/>
    <col min="3057" max="3264" width="8.85546875" style="62"/>
    <col min="3265" max="3265" width="5.5703125" style="62" customWidth="1"/>
    <col min="3266" max="3266" width="60.5703125" style="62" customWidth="1"/>
    <col min="3267" max="3267" width="68.140625" style="62" customWidth="1"/>
    <col min="3268" max="3268" width="12.42578125" style="62" customWidth="1"/>
    <col min="3269" max="3269" width="15.42578125" style="62" customWidth="1"/>
    <col min="3270" max="3270" width="24.140625" style="62" customWidth="1"/>
    <col min="3271" max="3272" width="17.140625" style="62" customWidth="1"/>
    <col min="3273" max="3312" width="8.85546875" style="62" hidden="1" customWidth="1"/>
    <col min="3313" max="3520" width="8.85546875" style="62"/>
    <col min="3521" max="3521" width="5.5703125" style="62" customWidth="1"/>
    <col min="3522" max="3522" width="60.5703125" style="62" customWidth="1"/>
    <col min="3523" max="3523" width="68.140625" style="62" customWidth="1"/>
    <col min="3524" max="3524" width="12.42578125" style="62" customWidth="1"/>
    <col min="3525" max="3525" width="15.42578125" style="62" customWidth="1"/>
    <col min="3526" max="3526" width="24.140625" style="62" customWidth="1"/>
    <col min="3527" max="3528" width="17.140625" style="62" customWidth="1"/>
    <col min="3529" max="3568" width="8.85546875" style="62" hidden="1" customWidth="1"/>
    <col min="3569" max="3776" width="8.85546875" style="62"/>
    <col min="3777" max="3777" width="5.5703125" style="62" customWidth="1"/>
    <col min="3778" max="3778" width="60.5703125" style="62" customWidth="1"/>
    <col min="3779" max="3779" width="68.140625" style="62" customWidth="1"/>
    <col min="3780" max="3780" width="12.42578125" style="62" customWidth="1"/>
    <col min="3781" max="3781" width="15.42578125" style="62" customWidth="1"/>
    <col min="3782" max="3782" width="24.140625" style="62" customWidth="1"/>
    <col min="3783" max="3784" width="17.140625" style="62" customWidth="1"/>
    <col min="3785" max="3824" width="8.85546875" style="62" hidden="1" customWidth="1"/>
    <col min="3825" max="4032" width="8.85546875" style="62"/>
    <col min="4033" max="4033" width="5.5703125" style="62" customWidth="1"/>
    <col min="4034" max="4034" width="60.5703125" style="62" customWidth="1"/>
    <col min="4035" max="4035" width="68.140625" style="62" customWidth="1"/>
    <col min="4036" max="4036" width="12.42578125" style="62" customWidth="1"/>
    <col min="4037" max="4037" width="15.42578125" style="62" customWidth="1"/>
    <col min="4038" max="4038" width="24.140625" style="62" customWidth="1"/>
    <col min="4039" max="4040" width="17.140625" style="62" customWidth="1"/>
    <col min="4041" max="4080" width="8.85546875" style="62" hidden="1" customWidth="1"/>
    <col min="4081" max="4288" width="8.85546875" style="62"/>
    <col min="4289" max="4289" width="5.5703125" style="62" customWidth="1"/>
    <col min="4290" max="4290" width="60.5703125" style="62" customWidth="1"/>
    <col min="4291" max="4291" width="68.140625" style="62" customWidth="1"/>
    <col min="4292" max="4292" width="12.42578125" style="62" customWidth="1"/>
    <col min="4293" max="4293" width="15.42578125" style="62" customWidth="1"/>
    <col min="4294" max="4294" width="24.140625" style="62" customWidth="1"/>
    <col min="4295" max="4296" width="17.140625" style="62" customWidth="1"/>
    <col min="4297" max="4336" width="8.85546875" style="62" hidden="1" customWidth="1"/>
    <col min="4337" max="4544" width="8.85546875" style="62"/>
    <col min="4545" max="4545" width="5.5703125" style="62" customWidth="1"/>
    <col min="4546" max="4546" width="60.5703125" style="62" customWidth="1"/>
    <col min="4547" max="4547" width="68.140625" style="62" customWidth="1"/>
    <col min="4548" max="4548" width="12.42578125" style="62" customWidth="1"/>
    <col min="4549" max="4549" width="15.42578125" style="62" customWidth="1"/>
    <col min="4550" max="4550" width="24.140625" style="62" customWidth="1"/>
    <col min="4551" max="4552" width="17.140625" style="62" customWidth="1"/>
    <col min="4553" max="4592" width="8.85546875" style="62" hidden="1" customWidth="1"/>
    <col min="4593" max="4800" width="8.85546875" style="62"/>
    <col min="4801" max="4801" width="5.5703125" style="62" customWidth="1"/>
    <col min="4802" max="4802" width="60.5703125" style="62" customWidth="1"/>
    <col min="4803" max="4803" width="68.140625" style="62" customWidth="1"/>
    <col min="4804" max="4804" width="12.42578125" style="62" customWidth="1"/>
    <col min="4805" max="4805" width="15.42578125" style="62" customWidth="1"/>
    <col min="4806" max="4806" width="24.140625" style="62" customWidth="1"/>
    <col min="4807" max="4808" width="17.140625" style="62" customWidth="1"/>
    <col min="4809" max="4848" width="8.85546875" style="62" hidden="1" customWidth="1"/>
    <col min="4849" max="5056" width="8.85546875" style="62"/>
    <col min="5057" max="5057" width="5.5703125" style="62" customWidth="1"/>
    <col min="5058" max="5058" width="60.5703125" style="62" customWidth="1"/>
    <col min="5059" max="5059" width="68.140625" style="62" customWidth="1"/>
    <col min="5060" max="5060" width="12.42578125" style="62" customWidth="1"/>
    <col min="5061" max="5061" width="15.42578125" style="62" customWidth="1"/>
    <col min="5062" max="5062" width="24.140625" style="62" customWidth="1"/>
    <col min="5063" max="5064" width="17.140625" style="62" customWidth="1"/>
    <col min="5065" max="5104" width="8.85546875" style="62" hidden="1" customWidth="1"/>
    <col min="5105" max="5312" width="8.85546875" style="62"/>
    <col min="5313" max="5313" width="5.5703125" style="62" customWidth="1"/>
    <col min="5314" max="5314" width="60.5703125" style="62" customWidth="1"/>
    <col min="5315" max="5315" width="68.140625" style="62" customWidth="1"/>
    <col min="5316" max="5316" width="12.42578125" style="62" customWidth="1"/>
    <col min="5317" max="5317" width="15.42578125" style="62" customWidth="1"/>
    <col min="5318" max="5318" width="24.140625" style="62" customWidth="1"/>
    <col min="5319" max="5320" width="17.140625" style="62" customWidth="1"/>
    <col min="5321" max="5360" width="8.85546875" style="62" hidden="1" customWidth="1"/>
    <col min="5361" max="5568" width="8.85546875" style="62"/>
    <col min="5569" max="5569" width="5.5703125" style="62" customWidth="1"/>
    <col min="5570" max="5570" width="60.5703125" style="62" customWidth="1"/>
    <col min="5571" max="5571" width="68.140625" style="62" customWidth="1"/>
    <col min="5572" max="5572" width="12.42578125" style="62" customWidth="1"/>
    <col min="5573" max="5573" width="15.42578125" style="62" customWidth="1"/>
    <col min="5574" max="5574" width="24.140625" style="62" customWidth="1"/>
    <col min="5575" max="5576" width="17.140625" style="62" customWidth="1"/>
    <col min="5577" max="5616" width="8.85546875" style="62" hidden="1" customWidth="1"/>
    <col min="5617" max="5824" width="8.85546875" style="62"/>
    <col min="5825" max="5825" width="5.5703125" style="62" customWidth="1"/>
    <col min="5826" max="5826" width="60.5703125" style="62" customWidth="1"/>
    <col min="5827" max="5827" width="68.140625" style="62" customWidth="1"/>
    <col min="5828" max="5828" width="12.42578125" style="62" customWidth="1"/>
    <col min="5829" max="5829" width="15.42578125" style="62" customWidth="1"/>
    <col min="5830" max="5830" width="24.140625" style="62" customWidth="1"/>
    <col min="5831" max="5832" width="17.140625" style="62" customWidth="1"/>
    <col min="5833" max="5872" width="8.85546875" style="62" hidden="1" customWidth="1"/>
    <col min="5873" max="6080" width="8.85546875" style="62"/>
    <col min="6081" max="6081" width="5.5703125" style="62" customWidth="1"/>
    <col min="6082" max="6082" width="60.5703125" style="62" customWidth="1"/>
    <col min="6083" max="6083" width="68.140625" style="62" customWidth="1"/>
    <col min="6084" max="6084" width="12.42578125" style="62" customWidth="1"/>
    <col min="6085" max="6085" width="15.42578125" style="62" customWidth="1"/>
    <col min="6086" max="6086" width="24.140625" style="62" customWidth="1"/>
    <col min="6087" max="6088" width="17.140625" style="62" customWidth="1"/>
    <col min="6089" max="6128" width="8.85546875" style="62" hidden="1" customWidth="1"/>
    <col min="6129" max="6336" width="8.85546875" style="62"/>
    <col min="6337" max="6337" width="5.5703125" style="62" customWidth="1"/>
    <col min="6338" max="6338" width="60.5703125" style="62" customWidth="1"/>
    <col min="6339" max="6339" width="68.140625" style="62" customWidth="1"/>
    <col min="6340" max="6340" width="12.42578125" style="62" customWidth="1"/>
    <col min="6341" max="6341" width="15.42578125" style="62" customWidth="1"/>
    <col min="6342" max="6342" width="24.140625" style="62" customWidth="1"/>
    <col min="6343" max="6344" width="17.140625" style="62" customWidth="1"/>
    <col min="6345" max="6384" width="8.85546875" style="62" hidden="1" customWidth="1"/>
    <col min="6385" max="6592" width="8.85546875" style="62"/>
    <col min="6593" max="6593" width="5.5703125" style="62" customWidth="1"/>
    <col min="6594" max="6594" width="60.5703125" style="62" customWidth="1"/>
    <col min="6595" max="6595" width="68.140625" style="62" customWidth="1"/>
    <col min="6596" max="6596" width="12.42578125" style="62" customWidth="1"/>
    <col min="6597" max="6597" width="15.42578125" style="62" customWidth="1"/>
    <col min="6598" max="6598" width="24.140625" style="62" customWidth="1"/>
    <col min="6599" max="6600" width="17.140625" style="62" customWidth="1"/>
    <col min="6601" max="6640" width="8.85546875" style="62" hidden="1" customWidth="1"/>
    <col min="6641" max="6848" width="8.85546875" style="62"/>
    <col min="6849" max="6849" width="5.5703125" style="62" customWidth="1"/>
    <col min="6850" max="6850" width="60.5703125" style="62" customWidth="1"/>
    <col min="6851" max="6851" width="68.140625" style="62" customWidth="1"/>
    <col min="6852" max="6852" width="12.42578125" style="62" customWidth="1"/>
    <col min="6853" max="6853" width="15.42578125" style="62" customWidth="1"/>
    <col min="6854" max="6854" width="24.140625" style="62" customWidth="1"/>
    <col min="6855" max="6856" width="17.140625" style="62" customWidth="1"/>
    <col min="6857" max="6896" width="8.85546875" style="62" hidden="1" customWidth="1"/>
    <col min="6897" max="7104" width="8.85546875" style="62"/>
    <col min="7105" max="7105" width="5.5703125" style="62" customWidth="1"/>
    <col min="7106" max="7106" width="60.5703125" style="62" customWidth="1"/>
    <col min="7107" max="7107" width="68.140625" style="62" customWidth="1"/>
    <col min="7108" max="7108" width="12.42578125" style="62" customWidth="1"/>
    <col min="7109" max="7109" width="15.42578125" style="62" customWidth="1"/>
    <col min="7110" max="7110" width="24.140625" style="62" customWidth="1"/>
    <col min="7111" max="7112" width="17.140625" style="62" customWidth="1"/>
    <col min="7113" max="7152" width="8.85546875" style="62" hidden="1" customWidth="1"/>
    <col min="7153" max="7360" width="8.85546875" style="62"/>
    <col min="7361" max="7361" width="5.5703125" style="62" customWidth="1"/>
    <col min="7362" max="7362" width="60.5703125" style="62" customWidth="1"/>
    <col min="7363" max="7363" width="68.140625" style="62" customWidth="1"/>
    <col min="7364" max="7364" width="12.42578125" style="62" customWidth="1"/>
    <col min="7365" max="7365" width="15.42578125" style="62" customWidth="1"/>
    <col min="7366" max="7366" width="24.140625" style="62" customWidth="1"/>
    <col min="7367" max="7368" width="17.140625" style="62" customWidth="1"/>
    <col min="7369" max="7408" width="8.85546875" style="62" hidden="1" customWidth="1"/>
    <col min="7409" max="7616" width="8.85546875" style="62"/>
    <col min="7617" max="7617" width="5.5703125" style="62" customWidth="1"/>
    <col min="7618" max="7618" width="60.5703125" style="62" customWidth="1"/>
    <col min="7619" max="7619" width="68.140625" style="62" customWidth="1"/>
    <col min="7620" max="7620" width="12.42578125" style="62" customWidth="1"/>
    <col min="7621" max="7621" width="15.42578125" style="62" customWidth="1"/>
    <col min="7622" max="7622" width="24.140625" style="62" customWidth="1"/>
    <col min="7623" max="7624" width="17.140625" style="62" customWidth="1"/>
    <col min="7625" max="7664" width="8.85546875" style="62" hidden="1" customWidth="1"/>
    <col min="7665" max="7872" width="8.85546875" style="62"/>
    <col min="7873" max="7873" width="5.5703125" style="62" customWidth="1"/>
    <col min="7874" max="7874" width="60.5703125" style="62" customWidth="1"/>
    <col min="7875" max="7875" width="68.140625" style="62" customWidth="1"/>
    <col min="7876" max="7876" width="12.42578125" style="62" customWidth="1"/>
    <col min="7877" max="7877" width="15.42578125" style="62" customWidth="1"/>
    <col min="7878" max="7878" width="24.140625" style="62" customWidth="1"/>
    <col min="7879" max="7880" width="17.140625" style="62" customWidth="1"/>
    <col min="7881" max="7920" width="8.85546875" style="62" hidden="1" customWidth="1"/>
    <col min="7921" max="8128" width="8.85546875" style="62"/>
    <col min="8129" max="8129" width="5.5703125" style="62" customWidth="1"/>
    <col min="8130" max="8130" width="60.5703125" style="62" customWidth="1"/>
    <col min="8131" max="8131" width="68.140625" style="62" customWidth="1"/>
    <col min="8132" max="8132" width="12.42578125" style="62" customWidth="1"/>
    <col min="8133" max="8133" width="15.42578125" style="62" customWidth="1"/>
    <col min="8134" max="8134" width="24.140625" style="62" customWidth="1"/>
    <col min="8135" max="8136" width="17.140625" style="62" customWidth="1"/>
    <col min="8137" max="8176" width="8.85546875" style="62" hidden="1" customWidth="1"/>
    <col min="8177" max="8384" width="8.85546875" style="62"/>
    <col min="8385" max="8385" width="5.5703125" style="62" customWidth="1"/>
    <col min="8386" max="8386" width="60.5703125" style="62" customWidth="1"/>
    <col min="8387" max="8387" width="68.140625" style="62" customWidth="1"/>
    <col min="8388" max="8388" width="12.42578125" style="62" customWidth="1"/>
    <col min="8389" max="8389" width="15.42578125" style="62" customWidth="1"/>
    <col min="8390" max="8390" width="24.140625" style="62" customWidth="1"/>
    <col min="8391" max="8392" width="17.140625" style="62" customWidth="1"/>
    <col min="8393" max="8432" width="8.85546875" style="62" hidden="1" customWidth="1"/>
    <col min="8433" max="8640" width="8.85546875" style="62"/>
    <col min="8641" max="8641" width="5.5703125" style="62" customWidth="1"/>
    <col min="8642" max="8642" width="60.5703125" style="62" customWidth="1"/>
    <col min="8643" max="8643" width="68.140625" style="62" customWidth="1"/>
    <col min="8644" max="8644" width="12.42578125" style="62" customWidth="1"/>
    <col min="8645" max="8645" width="15.42578125" style="62" customWidth="1"/>
    <col min="8646" max="8646" width="24.140625" style="62" customWidth="1"/>
    <col min="8647" max="8648" width="17.140625" style="62" customWidth="1"/>
    <col min="8649" max="8688" width="8.85546875" style="62" hidden="1" customWidth="1"/>
    <col min="8689" max="8896" width="8.85546875" style="62"/>
    <col min="8897" max="8897" width="5.5703125" style="62" customWidth="1"/>
    <col min="8898" max="8898" width="60.5703125" style="62" customWidth="1"/>
    <col min="8899" max="8899" width="68.140625" style="62" customWidth="1"/>
    <col min="8900" max="8900" width="12.42578125" style="62" customWidth="1"/>
    <col min="8901" max="8901" width="15.42578125" style="62" customWidth="1"/>
    <col min="8902" max="8902" width="24.140625" style="62" customWidth="1"/>
    <col min="8903" max="8904" width="17.140625" style="62" customWidth="1"/>
    <col min="8905" max="8944" width="8.85546875" style="62" hidden="1" customWidth="1"/>
    <col min="8945" max="9152" width="8.85546875" style="62"/>
    <col min="9153" max="9153" width="5.5703125" style="62" customWidth="1"/>
    <col min="9154" max="9154" width="60.5703125" style="62" customWidth="1"/>
    <col min="9155" max="9155" width="68.140625" style="62" customWidth="1"/>
    <col min="9156" max="9156" width="12.42578125" style="62" customWidth="1"/>
    <col min="9157" max="9157" width="15.42578125" style="62" customWidth="1"/>
    <col min="9158" max="9158" width="24.140625" style="62" customWidth="1"/>
    <col min="9159" max="9160" width="17.140625" style="62" customWidth="1"/>
    <col min="9161" max="9200" width="8.85546875" style="62" hidden="1" customWidth="1"/>
    <col min="9201" max="9408" width="8.85546875" style="62"/>
    <col min="9409" max="9409" width="5.5703125" style="62" customWidth="1"/>
    <col min="9410" max="9410" width="60.5703125" style="62" customWidth="1"/>
    <col min="9411" max="9411" width="68.140625" style="62" customWidth="1"/>
    <col min="9412" max="9412" width="12.42578125" style="62" customWidth="1"/>
    <col min="9413" max="9413" width="15.42578125" style="62" customWidth="1"/>
    <col min="9414" max="9414" width="24.140625" style="62" customWidth="1"/>
    <col min="9415" max="9416" width="17.140625" style="62" customWidth="1"/>
    <col min="9417" max="9456" width="8.85546875" style="62" hidden="1" customWidth="1"/>
    <col min="9457" max="9664" width="8.85546875" style="62"/>
    <col min="9665" max="9665" width="5.5703125" style="62" customWidth="1"/>
    <col min="9666" max="9666" width="60.5703125" style="62" customWidth="1"/>
    <col min="9667" max="9667" width="68.140625" style="62" customWidth="1"/>
    <col min="9668" max="9668" width="12.42578125" style="62" customWidth="1"/>
    <col min="9669" max="9669" width="15.42578125" style="62" customWidth="1"/>
    <col min="9670" max="9670" width="24.140625" style="62" customWidth="1"/>
    <col min="9671" max="9672" width="17.140625" style="62" customWidth="1"/>
    <col min="9673" max="9712" width="8.85546875" style="62" hidden="1" customWidth="1"/>
    <col min="9713" max="9920" width="8.85546875" style="62"/>
    <col min="9921" max="9921" width="5.5703125" style="62" customWidth="1"/>
    <col min="9922" max="9922" width="60.5703125" style="62" customWidth="1"/>
    <col min="9923" max="9923" width="68.140625" style="62" customWidth="1"/>
    <col min="9924" max="9924" width="12.42578125" style="62" customWidth="1"/>
    <col min="9925" max="9925" width="15.42578125" style="62" customWidth="1"/>
    <col min="9926" max="9926" width="24.140625" style="62" customWidth="1"/>
    <col min="9927" max="9928" width="17.140625" style="62" customWidth="1"/>
    <col min="9929" max="9968" width="8.85546875" style="62" hidden="1" customWidth="1"/>
    <col min="9969" max="10176" width="8.85546875" style="62"/>
    <col min="10177" max="10177" width="5.5703125" style="62" customWidth="1"/>
    <col min="10178" max="10178" width="60.5703125" style="62" customWidth="1"/>
    <col min="10179" max="10179" width="68.140625" style="62" customWidth="1"/>
    <col min="10180" max="10180" width="12.42578125" style="62" customWidth="1"/>
    <col min="10181" max="10181" width="15.42578125" style="62" customWidth="1"/>
    <col min="10182" max="10182" width="24.140625" style="62" customWidth="1"/>
    <col min="10183" max="10184" width="17.140625" style="62" customWidth="1"/>
    <col min="10185" max="10224" width="8.85546875" style="62" hidden="1" customWidth="1"/>
    <col min="10225" max="10432" width="8.85546875" style="62"/>
    <col min="10433" max="10433" width="5.5703125" style="62" customWidth="1"/>
    <col min="10434" max="10434" width="60.5703125" style="62" customWidth="1"/>
    <col min="10435" max="10435" width="68.140625" style="62" customWidth="1"/>
    <col min="10436" max="10436" width="12.42578125" style="62" customWidth="1"/>
    <col min="10437" max="10437" width="15.42578125" style="62" customWidth="1"/>
    <col min="10438" max="10438" width="24.140625" style="62" customWidth="1"/>
    <col min="10439" max="10440" width="17.140625" style="62" customWidth="1"/>
    <col min="10441" max="10480" width="8.85546875" style="62" hidden="1" customWidth="1"/>
    <col min="10481" max="10688" width="8.85546875" style="62"/>
    <col min="10689" max="10689" width="5.5703125" style="62" customWidth="1"/>
    <col min="10690" max="10690" width="60.5703125" style="62" customWidth="1"/>
    <col min="10691" max="10691" width="68.140625" style="62" customWidth="1"/>
    <col min="10692" max="10692" width="12.42578125" style="62" customWidth="1"/>
    <col min="10693" max="10693" width="15.42578125" style="62" customWidth="1"/>
    <col min="10694" max="10694" width="24.140625" style="62" customWidth="1"/>
    <col min="10695" max="10696" width="17.140625" style="62" customWidth="1"/>
    <col min="10697" max="10736" width="8.85546875" style="62" hidden="1" customWidth="1"/>
    <col min="10737" max="10944" width="8.85546875" style="62"/>
    <col min="10945" max="10945" width="5.5703125" style="62" customWidth="1"/>
    <col min="10946" max="10946" width="60.5703125" style="62" customWidth="1"/>
    <col min="10947" max="10947" width="68.140625" style="62" customWidth="1"/>
    <col min="10948" max="10948" width="12.42578125" style="62" customWidth="1"/>
    <col min="10949" max="10949" width="15.42578125" style="62" customWidth="1"/>
    <col min="10950" max="10950" width="24.140625" style="62" customWidth="1"/>
    <col min="10951" max="10952" width="17.140625" style="62" customWidth="1"/>
    <col min="10953" max="10992" width="8.85546875" style="62" hidden="1" customWidth="1"/>
    <col min="10993" max="11200" width="8.85546875" style="62"/>
    <col min="11201" max="11201" width="5.5703125" style="62" customWidth="1"/>
    <col min="11202" max="11202" width="60.5703125" style="62" customWidth="1"/>
    <col min="11203" max="11203" width="68.140625" style="62" customWidth="1"/>
    <col min="11204" max="11204" width="12.42578125" style="62" customWidth="1"/>
    <col min="11205" max="11205" width="15.42578125" style="62" customWidth="1"/>
    <col min="11206" max="11206" width="24.140625" style="62" customWidth="1"/>
    <col min="11207" max="11208" width="17.140625" style="62" customWidth="1"/>
    <col min="11209" max="11248" width="8.85546875" style="62" hidden="1" customWidth="1"/>
    <col min="11249" max="11456" width="8.85546875" style="62"/>
    <col min="11457" max="11457" width="5.5703125" style="62" customWidth="1"/>
    <col min="11458" max="11458" width="60.5703125" style="62" customWidth="1"/>
    <col min="11459" max="11459" width="68.140625" style="62" customWidth="1"/>
    <col min="11460" max="11460" width="12.42578125" style="62" customWidth="1"/>
    <col min="11461" max="11461" width="15.42578125" style="62" customWidth="1"/>
    <col min="11462" max="11462" width="24.140625" style="62" customWidth="1"/>
    <col min="11463" max="11464" width="17.140625" style="62" customWidth="1"/>
    <col min="11465" max="11504" width="8.85546875" style="62" hidden="1" customWidth="1"/>
    <col min="11505" max="11712" width="8.85546875" style="62"/>
    <col min="11713" max="11713" width="5.5703125" style="62" customWidth="1"/>
    <col min="11714" max="11714" width="60.5703125" style="62" customWidth="1"/>
    <col min="11715" max="11715" width="68.140625" style="62" customWidth="1"/>
    <col min="11716" max="11716" width="12.42578125" style="62" customWidth="1"/>
    <col min="11717" max="11717" width="15.42578125" style="62" customWidth="1"/>
    <col min="11718" max="11718" width="24.140625" style="62" customWidth="1"/>
    <col min="11719" max="11720" width="17.140625" style="62" customWidth="1"/>
    <col min="11721" max="11760" width="8.85546875" style="62" hidden="1" customWidth="1"/>
    <col min="11761" max="11968" width="8.85546875" style="62"/>
    <col min="11969" max="11969" width="5.5703125" style="62" customWidth="1"/>
    <col min="11970" max="11970" width="60.5703125" style="62" customWidth="1"/>
    <col min="11971" max="11971" width="68.140625" style="62" customWidth="1"/>
    <col min="11972" max="11972" width="12.42578125" style="62" customWidth="1"/>
    <col min="11973" max="11973" width="15.42578125" style="62" customWidth="1"/>
    <col min="11974" max="11974" width="24.140625" style="62" customWidth="1"/>
    <col min="11975" max="11976" width="17.140625" style="62" customWidth="1"/>
    <col min="11977" max="12016" width="8.85546875" style="62" hidden="1" customWidth="1"/>
    <col min="12017" max="12224" width="8.85546875" style="62"/>
    <col min="12225" max="12225" width="5.5703125" style="62" customWidth="1"/>
    <col min="12226" max="12226" width="60.5703125" style="62" customWidth="1"/>
    <col min="12227" max="12227" width="68.140625" style="62" customWidth="1"/>
    <col min="12228" max="12228" width="12.42578125" style="62" customWidth="1"/>
    <col min="12229" max="12229" width="15.42578125" style="62" customWidth="1"/>
    <col min="12230" max="12230" width="24.140625" style="62" customWidth="1"/>
    <col min="12231" max="12232" width="17.140625" style="62" customWidth="1"/>
    <col min="12233" max="12272" width="8.85546875" style="62" hidden="1" customWidth="1"/>
    <col min="12273" max="12480" width="8.85546875" style="62"/>
    <col min="12481" max="12481" width="5.5703125" style="62" customWidth="1"/>
    <col min="12482" max="12482" width="60.5703125" style="62" customWidth="1"/>
    <col min="12483" max="12483" width="68.140625" style="62" customWidth="1"/>
    <col min="12484" max="12484" width="12.42578125" style="62" customWidth="1"/>
    <col min="12485" max="12485" width="15.42578125" style="62" customWidth="1"/>
    <col min="12486" max="12486" width="24.140625" style="62" customWidth="1"/>
    <col min="12487" max="12488" width="17.140625" style="62" customWidth="1"/>
    <col min="12489" max="12528" width="8.85546875" style="62" hidden="1" customWidth="1"/>
    <col min="12529" max="12736" width="8.85546875" style="62"/>
    <col min="12737" max="12737" width="5.5703125" style="62" customWidth="1"/>
    <col min="12738" max="12738" width="60.5703125" style="62" customWidth="1"/>
    <col min="12739" max="12739" width="68.140625" style="62" customWidth="1"/>
    <col min="12740" max="12740" width="12.42578125" style="62" customWidth="1"/>
    <col min="12741" max="12741" width="15.42578125" style="62" customWidth="1"/>
    <col min="12742" max="12742" width="24.140625" style="62" customWidth="1"/>
    <col min="12743" max="12744" width="17.140625" style="62" customWidth="1"/>
    <col min="12745" max="12784" width="8.85546875" style="62" hidden="1" customWidth="1"/>
    <col min="12785" max="12992" width="8.85546875" style="62"/>
    <col min="12993" max="12993" width="5.5703125" style="62" customWidth="1"/>
    <col min="12994" max="12994" width="60.5703125" style="62" customWidth="1"/>
    <col min="12995" max="12995" width="68.140625" style="62" customWidth="1"/>
    <col min="12996" max="12996" width="12.42578125" style="62" customWidth="1"/>
    <col min="12997" max="12997" width="15.42578125" style="62" customWidth="1"/>
    <col min="12998" max="12998" width="24.140625" style="62" customWidth="1"/>
    <col min="12999" max="13000" width="17.140625" style="62" customWidth="1"/>
    <col min="13001" max="13040" width="8.85546875" style="62" hidden="1" customWidth="1"/>
    <col min="13041" max="13248" width="8.85546875" style="62"/>
    <col min="13249" max="13249" width="5.5703125" style="62" customWidth="1"/>
    <col min="13250" max="13250" width="60.5703125" style="62" customWidth="1"/>
    <col min="13251" max="13251" width="68.140625" style="62" customWidth="1"/>
    <col min="13252" max="13252" width="12.42578125" style="62" customWidth="1"/>
    <col min="13253" max="13253" width="15.42578125" style="62" customWidth="1"/>
    <col min="13254" max="13254" width="24.140625" style="62" customWidth="1"/>
    <col min="13255" max="13256" width="17.140625" style="62" customWidth="1"/>
    <col min="13257" max="13296" width="8.85546875" style="62" hidden="1" customWidth="1"/>
    <col min="13297" max="13504" width="8.85546875" style="62"/>
    <col min="13505" max="13505" width="5.5703125" style="62" customWidth="1"/>
    <col min="13506" max="13506" width="60.5703125" style="62" customWidth="1"/>
    <col min="13507" max="13507" width="68.140625" style="62" customWidth="1"/>
    <col min="13508" max="13508" width="12.42578125" style="62" customWidth="1"/>
    <col min="13509" max="13509" width="15.42578125" style="62" customWidth="1"/>
    <col min="13510" max="13510" width="24.140625" style="62" customWidth="1"/>
    <col min="13511" max="13512" width="17.140625" style="62" customWidth="1"/>
    <col min="13513" max="13552" width="8.85546875" style="62" hidden="1" customWidth="1"/>
    <col min="13553" max="13760" width="8.85546875" style="62"/>
    <col min="13761" max="13761" width="5.5703125" style="62" customWidth="1"/>
    <col min="13762" max="13762" width="60.5703125" style="62" customWidth="1"/>
    <col min="13763" max="13763" width="68.140625" style="62" customWidth="1"/>
    <col min="13764" max="13764" width="12.42578125" style="62" customWidth="1"/>
    <col min="13765" max="13765" width="15.42578125" style="62" customWidth="1"/>
    <col min="13766" max="13766" width="24.140625" style="62" customWidth="1"/>
    <col min="13767" max="13768" width="17.140625" style="62" customWidth="1"/>
    <col min="13769" max="13808" width="8.85546875" style="62" hidden="1" customWidth="1"/>
    <col min="13809" max="14016" width="8.85546875" style="62"/>
    <col min="14017" max="14017" width="5.5703125" style="62" customWidth="1"/>
    <col min="14018" max="14018" width="60.5703125" style="62" customWidth="1"/>
    <col min="14019" max="14019" width="68.140625" style="62" customWidth="1"/>
    <col min="14020" max="14020" width="12.42578125" style="62" customWidth="1"/>
    <col min="14021" max="14021" width="15.42578125" style="62" customWidth="1"/>
    <col min="14022" max="14022" width="24.140625" style="62" customWidth="1"/>
    <col min="14023" max="14024" width="17.140625" style="62" customWidth="1"/>
    <col min="14025" max="14064" width="8.85546875" style="62" hidden="1" customWidth="1"/>
    <col min="14065" max="14272" width="8.85546875" style="62"/>
    <col min="14273" max="14273" width="5.5703125" style="62" customWidth="1"/>
    <col min="14274" max="14274" width="60.5703125" style="62" customWidth="1"/>
    <col min="14275" max="14275" width="68.140625" style="62" customWidth="1"/>
    <col min="14276" max="14276" width="12.42578125" style="62" customWidth="1"/>
    <col min="14277" max="14277" width="15.42578125" style="62" customWidth="1"/>
    <col min="14278" max="14278" width="24.140625" style="62" customWidth="1"/>
    <col min="14279" max="14280" width="17.140625" style="62" customWidth="1"/>
    <col min="14281" max="14320" width="8.85546875" style="62" hidden="1" customWidth="1"/>
    <col min="14321" max="14528" width="8.85546875" style="62"/>
    <col min="14529" max="14529" width="5.5703125" style="62" customWidth="1"/>
    <col min="14530" max="14530" width="60.5703125" style="62" customWidth="1"/>
    <col min="14531" max="14531" width="68.140625" style="62" customWidth="1"/>
    <col min="14532" max="14532" width="12.42578125" style="62" customWidth="1"/>
    <col min="14533" max="14533" width="15.42578125" style="62" customWidth="1"/>
    <col min="14534" max="14534" width="24.140625" style="62" customWidth="1"/>
    <col min="14535" max="14536" width="17.140625" style="62" customWidth="1"/>
    <col min="14537" max="14576" width="8.85546875" style="62" hidden="1" customWidth="1"/>
    <col min="14577" max="14784" width="8.85546875" style="62"/>
    <col min="14785" max="14785" width="5.5703125" style="62" customWidth="1"/>
    <col min="14786" max="14786" width="60.5703125" style="62" customWidth="1"/>
    <col min="14787" max="14787" width="68.140625" style="62" customWidth="1"/>
    <col min="14788" max="14788" width="12.42578125" style="62" customWidth="1"/>
    <col min="14789" max="14789" width="15.42578125" style="62" customWidth="1"/>
    <col min="14790" max="14790" width="24.140625" style="62" customWidth="1"/>
    <col min="14791" max="14792" width="17.140625" style="62" customWidth="1"/>
    <col min="14793" max="14832" width="8.85546875" style="62" hidden="1" customWidth="1"/>
    <col min="14833" max="15040" width="8.85546875" style="62"/>
    <col min="15041" max="15041" width="5.5703125" style="62" customWidth="1"/>
    <col min="15042" max="15042" width="60.5703125" style="62" customWidth="1"/>
    <col min="15043" max="15043" width="68.140625" style="62" customWidth="1"/>
    <col min="15044" max="15044" width="12.42578125" style="62" customWidth="1"/>
    <col min="15045" max="15045" width="15.42578125" style="62" customWidth="1"/>
    <col min="15046" max="15046" width="24.140625" style="62" customWidth="1"/>
    <col min="15047" max="15048" width="17.140625" style="62" customWidth="1"/>
    <col min="15049" max="15088" width="8.85546875" style="62" hidden="1" customWidth="1"/>
    <col min="15089" max="15296" width="8.85546875" style="62"/>
    <col min="15297" max="15297" width="5.5703125" style="62" customWidth="1"/>
    <col min="15298" max="15298" width="60.5703125" style="62" customWidth="1"/>
    <col min="15299" max="15299" width="68.140625" style="62" customWidth="1"/>
    <col min="15300" max="15300" width="12.42578125" style="62" customWidth="1"/>
    <col min="15301" max="15301" width="15.42578125" style="62" customWidth="1"/>
    <col min="15302" max="15302" width="24.140625" style="62" customWidth="1"/>
    <col min="15303" max="15304" width="17.140625" style="62" customWidth="1"/>
    <col min="15305" max="15344" width="8.85546875" style="62" hidden="1" customWidth="1"/>
    <col min="15345" max="15552" width="8.85546875" style="62"/>
    <col min="15553" max="15553" width="5.5703125" style="62" customWidth="1"/>
    <col min="15554" max="15554" width="60.5703125" style="62" customWidth="1"/>
    <col min="15555" max="15555" width="68.140625" style="62" customWidth="1"/>
    <col min="15556" max="15556" width="12.42578125" style="62" customWidth="1"/>
    <col min="15557" max="15557" width="15.42578125" style="62" customWidth="1"/>
    <col min="15558" max="15558" width="24.140625" style="62" customWidth="1"/>
    <col min="15559" max="15560" width="17.140625" style="62" customWidth="1"/>
    <col min="15561" max="15600" width="8.85546875" style="62" hidden="1" customWidth="1"/>
    <col min="15601" max="15808" width="8.85546875" style="62"/>
    <col min="15809" max="15809" width="5.5703125" style="62" customWidth="1"/>
    <col min="15810" max="15810" width="60.5703125" style="62" customWidth="1"/>
    <col min="15811" max="15811" width="68.140625" style="62" customWidth="1"/>
    <col min="15812" max="15812" width="12.42578125" style="62" customWidth="1"/>
    <col min="15813" max="15813" width="15.42578125" style="62" customWidth="1"/>
    <col min="15814" max="15814" width="24.140625" style="62" customWidth="1"/>
    <col min="15815" max="15816" width="17.140625" style="62" customWidth="1"/>
    <col min="15817" max="15856" width="8.85546875" style="62" hidden="1" customWidth="1"/>
    <col min="15857" max="16064" width="8.85546875" style="62"/>
    <col min="16065" max="16065" width="5.5703125" style="62" customWidth="1"/>
    <col min="16066" max="16066" width="60.5703125" style="62" customWidth="1"/>
    <col min="16067" max="16067" width="68.140625" style="62" customWidth="1"/>
    <col min="16068" max="16068" width="12.42578125" style="62" customWidth="1"/>
    <col min="16069" max="16069" width="15.42578125" style="62" customWidth="1"/>
    <col min="16070" max="16070" width="24.140625" style="62" customWidth="1"/>
    <col min="16071" max="16072" width="17.140625" style="62" customWidth="1"/>
    <col min="16073" max="16112" width="8.85546875" style="62" hidden="1" customWidth="1"/>
    <col min="16113" max="16384" width="8.85546875" style="62"/>
  </cols>
  <sheetData>
    <row r="1" spans="1:8">
      <c r="A1" s="299" t="s">
        <v>18</v>
      </c>
      <c r="B1" s="299"/>
      <c r="C1" s="299"/>
      <c r="D1" s="299"/>
      <c r="E1" s="299"/>
      <c r="F1" s="299"/>
      <c r="G1" s="299"/>
    </row>
    <row r="2" spans="1:8">
      <c r="A2" s="299" t="s">
        <v>108</v>
      </c>
      <c r="B2" s="299"/>
      <c r="C2" s="299"/>
      <c r="D2" s="299"/>
      <c r="E2" s="299"/>
      <c r="F2" s="299"/>
      <c r="G2" s="299"/>
    </row>
    <row r="3" spans="1:8">
      <c r="A3" s="300"/>
      <c r="B3" s="300"/>
      <c r="C3" s="182"/>
      <c r="D3" s="182"/>
      <c r="E3" s="183"/>
      <c r="F3" s="184"/>
    </row>
    <row r="4" spans="1:8" ht="56.25" customHeight="1">
      <c r="A4" s="301"/>
      <c r="B4" s="301"/>
      <c r="C4" s="302" t="str">
        <f>+'Grand Summary'!C4:E4</f>
        <v>"М-39" халқаро автомобил йўлининг Зангиота туманидан ўтган аҳоли гавжум бўлган 819 км қисмида пиёдалар учун хавфсиз ер ости ўтиш йўлагини қуриш 
(ПҚ-165 ФРРУ) обектининг ишчи лойиҳасини ишлаб чиқишга</v>
      </c>
      <c r="D4" s="302"/>
      <c r="E4" s="302"/>
      <c r="F4" s="302"/>
      <c r="G4" s="302"/>
    </row>
    <row r="5" spans="1:8" ht="27" customHeight="1">
      <c r="A5" s="300"/>
      <c r="B5" s="300"/>
      <c r="E5" s="185"/>
      <c r="F5" s="186"/>
      <c r="G5" s="186"/>
    </row>
    <row r="6" spans="1:8" ht="47.25">
      <c r="A6" s="187" t="s">
        <v>59</v>
      </c>
      <c r="B6" s="203" t="s">
        <v>60</v>
      </c>
      <c r="C6" s="203" t="s">
        <v>61</v>
      </c>
      <c r="D6" s="86" t="s">
        <v>62</v>
      </c>
      <c r="E6" s="188" t="s">
        <v>63</v>
      </c>
      <c r="F6" s="86" t="s">
        <v>64</v>
      </c>
      <c r="G6" s="86" t="s">
        <v>65</v>
      </c>
    </row>
    <row r="7" spans="1:8">
      <c r="A7" s="79"/>
      <c r="B7" s="189" t="s">
        <v>109</v>
      </c>
      <c r="C7" s="204" t="s">
        <v>110</v>
      </c>
      <c r="D7" s="190"/>
      <c r="E7" s="191"/>
      <c r="F7" s="79"/>
      <c r="G7" s="190"/>
    </row>
    <row r="8" spans="1:8" s="177" customFormat="1">
      <c r="A8" s="17"/>
      <c r="B8" s="205" t="s">
        <v>111</v>
      </c>
      <c r="C8" s="206" t="s">
        <v>112</v>
      </c>
      <c r="D8" s="125"/>
      <c r="E8" s="19"/>
      <c r="F8" s="20"/>
      <c r="G8" s="20"/>
    </row>
    <row r="9" spans="1:8">
      <c r="A9" s="16">
        <v>300</v>
      </c>
      <c r="B9" s="205"/>
      <c r="C9" s="205" t="s">
        <v>113</v>
      </c>
      <c r="D9" s="18"/>
      <c r="E9" s="125"/>
      <c r="F9" s="19"/>
      <c r="G9" s="20"/>
    </row>
    <row r="10" spans="1:8" ht="31.5">
      <c r="A10" s="207" t="s">
        <v>114</v>
      </c>
      <c r="B10" s="208" t="s">
        <v>115</v>
      </c>
      <c r="C10" s="208" t="s">
        <v>116</v>
      </c>
      <c r="D10" s="209" t="s">
        <v>78</v>
      </c>
      <c r="E10" s="210" t="s">
        <v>117</v>
      </c>
      <c r="F10" s="209"/>
      <c r="G10" s="211"/>
      <c r="H10" s="212">
        <f>+F10*1.17*1.12*1.0032</f>
        <v>0</v>
      </c>
    </row>
    <row r="11" spans="1:8" ht="47.25">
      <c r="A11" s="207" t="s">
        <v>118</v>
      </c>
      <c r="B11" s="213" t="s">
        <v>119</v>
      </c>
      <c r="C11" s="214" t="s">
        <v>120</v>
      </c>
      <c r="D11" s="215" t="s">
        <v>83</v>
      </c>
      <c r="E11" s="216">
        <v>5</v>
      </c>
      <c r="F11" s="217"/>
      <c r="G11" s="26"/>
      <c r="H11" s="212">
        <f>+F11*1.17*1.12*1.0032</f>
        <v>0</v>
      </c>
    </row>
    <row r="12" spans="1:8" s="178" customFormat="1" ht="47.25">
      <c r="A12" s="218">
        <v>301</v>
      </c>
      <c r="B12" s="219" t="s">
        <v>121</v>
      </c>
      <c r="C12" s="220" t="s">
        <v>122</v>
      </c>
      <c r="D12" s="221"/>
      <c r="E12" s="222"/>
      <c r="F12" s="223"/>
      <c r="G12" s="224"/>
      <c r="H12" s="194"/>
    </row>
    <row r="13" spans="1:8" s="63" customFormat="1" ht="31.5">
      <c r="A13" s="83" t="s">
        <v>123</v>
      </c>
      <c r="B13" s="213" t="s">
        <v>124</v>
      </c>
      <c r="C13" s="225" t="s">
        <v>125</v>
      </c>
      <c r="D13" s="215" t="s">
        <v>126</v>
      </c>
      <c r="E13" s="216">
        <v>1</v>
      </c>
      <c r="F13" s="217"/>
      <c r="G13" s="29"/>
      <c r="H13" s="212">
        <f>+F13*1.17*1.12*1.0032</f>
        <v>0</v>
      </c>
    </row>
    <row r="14" spans="1:8" s="63" customFormat="1" ht="31.5">
      <c r="A14" s="83" t="s">
        <v>127</v>
      </c>
      <c r="B14" s="213" t="s">
        <v>128</v>
      </c>
      <c r="C14" s="225" t="s">
        <v>129</v>
      </c>
      <c r="D14" s="215" t="s">
        <v>126</v>
      </c>
      <c r="E14" s="216">
        <v>1</v>
      </c>
      <c r="F14" s="217"/>
      <c r="G14" s="29"/>
      <c r="H14" s="212">
        <f>+F14*1.17*1.12*1.0032</f>
        <v>0</v>
      </c>
    </row>
    <row r="15" spans="1:8" s="63" customFormat="1" ht="31.5">
      <c r="A15" s="83" t="s">
        <v>130</v>
      </c>
      <c r="B15" s="213" t="s">
        <v>131</v>
      </c>
      <c r="C15" s="225" t="s">
        <v>132</v>
      </c>
      <c r="D15" s="215" t="s">
        <v>126</v>
      </c>
      <c r="E15" s="216">
        <v>1</v>
      </c>
      <c r="F15" s="217"/>
      <c r="G15" s="29"/>
      <c r="H15" s="212"/>
    </row>
    <row r="16" spans="1:8" s="63" customFormat="1">
      <c r="A16" s="83" t="s">
        <v>133</v>
      </c>
      <c r="B16" s="213" t="s">
        <v>134</v>
      </c>
      <c r="C16" s="225" t="s">
        <v>135</v>
      </c>
      <c r="D16" s="215" t="s">
        <v>126</v>
      </c>
      <c r="E16" s="216">
        <v>1</v>
      </c>
      <c r="F16" s="217"/>
      <c r="G16" s="29"/>
      <c r="H16" s="212"/>
    </row>
    <row r="17" spans="1:8" s="63" customFormat="1" ht="31.5">
      <c r="A17" s="83" t="s">
        <v>136</v>
      </c>
      <c r="B17" s="213" t="s">
        <v>137</v>
      </c>
      <c r="C17" s="225" t="s">
        <v>138</v>
      </c>
      <c r="D17" s="215" t="s">
        <v>126</v>
      </c>
      <c r="E17" s="216">
        <v>4</v>
      </c>
      <c r="F17" s="217"/>
      <c r="G17" s="29"/>
      <c r="H17" s="212"/>
    </row>
    <row r="18" spans="1:8" s="63" customFormat="1">
      <c r="A18" s="83" t="s">
        <v>139</v>
      </c>
      <c r="B18" s="213" t="s">
        <v>140</v>
      </c>
      <c r="C18" s="225" t="s">
        <v>141</v>
      </c>
      <c r="D18" s="215" t="s">
        <v>126</v>
      </c>
      <c r="E18" s="216">
        <v>6</v>
      </c>
      <c r="F18" s="217"/>
      <c r="G18" s="29"/>
      <c r="H18" s="212"/>
    </row>
    <row r="19" spans="1:8" s="63" customFormat="1">
      <c r="A19" s="83" t="s">
        <v>142</v>
      </c>
      <c r="B19" s="213" t="s">
        <v>143</v>
      </c>
      <c r="C19" s="225" t="s">
        <v>144</v>
      </c>
      <c r="D19" s="215" t="s">
        <v>145</v>
      </c>
      <c r="E19" s="216">
        <v>2</v>
      </c>
      <c r="F19" s="217"/>
      <c r="G19" s="29"/>
      <c r="H19" s="212"/>
    </row>
    <row r="20" spans="1:8" s="63" customFormat="1">
      <c r="A20" s="218">
        <v>302</v>
      </c>
      <c r="B20" s="226" t="s">
        <v>146</v>
      </c>
      <c r="C20" s="220" t="s">
        <v>147</v>
      </c>
      <c r="D20" s="221"/>
      <c r="E20" s="222"/>
      <c r="F20" s="223"/>
      <c r="G20" s="224"/>
    </row>
    <row r="21" spans="1:8" ht="31.5">
      <c r="A21" s="83" t="s">
        <v>148</v>
      </c>
      <c r="B21" s="213" t="s">
        <v>149</v>
      </c>
      <c r="C21" s="225" t="s">
        <v>150</v>
      </c>
      <c r="D21" s="215" t="s">
        <v>126</v>
      </c>
      <c r="E21" s="216">
        <v>30</v>
      </c>
      <c r="F21" s="217"/>
      <c r="G21" s="29"/>
    </row>
    <row r="22" spans="1:8" ht="31.5">
      <c r="A22" s="83" t="s">
        <v>151</v>
      </c>
      <c r="B22" s="213" t="s">
        <v>152</v>
      </c>
      <c r="C22" s="225" t="s">
        <v>153</v>
      </c>
      <c r="D22" s="215" t="s">
        <v>126</v>
      </c>
      <c r="E22" s="216">
        <v>20</v>
      </c>
      <c r="F22" s="217"/>
      <c r="G22" s="29"/>
    </row>
    <row r="23" spans="1:8" ht="47.25">
      <c r="A23" s="83" t="s">
        <v>154</v>
      </c>
      <c r="B23" s="213" t="s">
        <v>155</v>
      </c>
      <c r="C23" s="225" t="s">
        <v>156</v>
      </c>
      <c r="D23" s="215" t="s">
        <v>126</v>
      </c>
      <c r="E23" s="216">
        <v>12</v>
      </c>
      <c r="F23" s="217"/>
      <c r="G23" s="29"/>
    </row>
    <row r="24" spans="1:8" ht="26.45" customHeight="1">
      <c r="A24" s="218">
        <v>303</v>
      </c>
      <c r="B24" s="220" t="s">
        <v>157</v>
      </c>
      <c r="C24" s="220" t="s">
        <v>158</v>
      </c>
      <c r="D24" s="221"/>
      <c r="E24" s="227"/>
      <c r="F24" s="223"/>
      <c r="G24" s="224"/>
    </row>
    <row r="25" spans="1:8" ht="31.5">
      <c r="A25" s="83" t="s">
        <v>159</v>
      </c>
      <c r="B25" s="213" t="s">
        <v>160</v>
      </c>
      <c r="C25" s="225" t="s">
        <v>161</v>
      </c>
      <c r="D25" s="215" t="s">
        <v>162</v>
      </c>
      <c r="E25" s="216">
        <v>0.215</v>
      </c>
      <c r="F25" s="217"/>
      <c r="G25" s="29"/>
    </row>
    <row r="26" spans="1:8" ht="31.5">
      <c r="A26" s="83" t="s">
        <v>163</v>
      </c>
      <c r="B26" s="213" t="s">
        <v>164</v>
      </c>
      <c r="C26" s="225" t="s">
        <v>165</v>
      </c>
      <c r="D26" s="215" t="s">
        <v>162</v>
      </c>
      <c r="E26" s="216">
        <v>0.38800000000000001</v>
      </c>
      <c r="F26" s="217"/>
      <c r="G26" s="29"/>
    </row>
    <row r="27" spans="1:8" ht="31.5">
      <c r="A27" s="16">
        <v>304</v>
      </c>
      <c r="B27" s="205" t="s">
        <v>166</v>
      </c>
      <c r="C27" s="205" t="s">
        <v>167</v>
      </c>
      <c r="D27" s="19"/>
      <c r="E27" s="125"/>
      <c r="F27" s="19"/>
      <c r="G27" s="20"/>
    </row>
    <row r="28" spans="1:8">
      <c r="A28" s="86" t="s">
        <v>168</v>
      </c>
      <c r="B28" s="228" t="s">
        <v>169</v>
      </c>
      <c r="C28" s="214" t="s">
        <v>170</v>
      </c>
      <c r="D28" s="215" t="s">
        <v>102</v>
      </c>
      <c r="E28" s="193">
        <v>360</v>
      </c>
      <c r="F28" s="217"/>
      <c r="G28" s="26"/>
    </row>
    <row r="29" spans="1:8">
      <c r="A29" s="86" t="s">
        <v>171</v>
      </c>
      <c r="B29" s="228" t="s">
        <v>172</v>
      </c>
      <c r="C29" s="214" t="s">
        <v>173</v>
      </c>
      <c r="D29" s="215" t="s">
        <v>102</v>
      </c>
      <c r="E29" s="193">
        <v>210</v>
      </c>
      <c r="F29" s="217"/>
      <c r="G29" s="26"/>
    </row>
    <row r="30" spans="1:8" ht="31.5">
      <c r="A30" s="86" t="s">
        <v>174</v>
      </c>
      <c r="B30" s="228" t="s">
        <v>175</v>
      </c>
      <c r="C30" s="214" t="s">
        <v>176</v>
      </c>
      <c r="D30" s="215" t="s">
        <v>126</v>
      </c>
      <c r="E30" s="193">
        <v>210</v>
      </c>
      <c r="F30" s="217"/>
      <c r="G30" s="26"/>
    </row>
    <row r="31" spans="1:8" ht="31.5">
      <c r="A31" s="86" t="s">
        <v>177</v>
      </c>
      <c r="B31" s="228" t="s">
        <v>178</v>
      </c>
      <c r="C31" s="214" t="s">
        <v>179</v>
      </c>
      <c r="D31" s="215" t="s">
        <v>126</v>
      </c>
      <c r="E31" s="193">
        <v>110</v>
      </c>
      <c r="F31" s="217"/>
      <c r="G31" s="26"/>
    </row>
    <row r="32" spans="1:8">
      <c r="A32" s="86" t="s">
        <v>180</v>
      </c>
      <c r="B32" s="228" t="s">
        <v>181</v>
      </c>
      <c r="C32" s="214" t="s">
        <v>182</v>
      </c>
      <c r="D32" s="215" t="s">
        <v>183</v>
      </c>
      <c r="E32" s="193">
        <v>18</v>
      </c>
      <c r="F32" s="217"/>
      <c r="G32" s="26"/>
    </row>
    <row r="33" spans="1:7" ht="47.25">
      <c r="A33" s="229">
        <v>306</v>
      </c>
      <c r="B33" s="230" t="s">
        <v>184</v>
      </c>
      <c r="C33" s="231" t="s">
        <v>185</v>
      </c>
      <c r="D33" s="221"/>
      <c r="E33" s="232"/>
      <c r="F33" s="223"/>
      <c r="G33" s="233"/>
    </row>
    <row r="34" spans="1:7" ht="31.5">
      <c r="A34" s="86" t="s">
        <v>186</v>
      </c>
      <c r="B34" s="228" t="s">
        <v>187</v>
      </c>
      <c r="C34" s="214" t="s">
        <v>188</v>
      </c>
      <c r="D34" s="215" t="s">
        <v>189</v>
      </c>
      <c r="E34" s="193">
        <v>1</v>
      </c>
      <c r="F34" s="217"/>
      <c r="G34" s="26"/>
    </row>
    <row r="35" spans="1:7">
      <c r="A35" s="86" t="s">
        <v>190</v>
      </c>
      <c r="B35" s="228" t="s">
        <v>191</v>
      </c>
      <c r="C35" s="214" t="s">
        <v>192</v>
      </c>
      <c r="D35" s="215" t="s">
        <v>189</v>
      </c>
      <c r="E35" s="193">
        <v>1</v>
      </c>
      <c r="F35" s="217"/>
      <c r="G35" s="26"/>
    </row>
    <row r="36" spans="1:7">
      <c r="A36" s="86" t="s">
        <v>193</v>
      </c>
      <c r="B36" s="228" t="s">
        <v>194</v>
      </c>
      <c r="C36" s="214" t="s">
        <v>195</v>
      </c>
      <c r="D36" s="215" t="s">
        <v>189</v>
      </c>
      <c r="E36" s="193">
        <v>1</v>
      </c>
      <c r="F36" s="217"/>
      <c r="G36" s="26"/>
    </row>
    <row r="37" spans="1:7">
      <c r="A37" s="86" t="s">
        <v>196</v>
      </c>
      <c r="B37" s="228" t="s">
        <v>197</v>
      </c>
      <c r="C37" s="214" t="s">
        <v>198</v>
      </c>
      <c r="D37" s="215" t="s">
        <v>189</v>
      </c>
      <c r="E37" s="193">
        <v>1</v>
      </c>
      <c r="F37" s="217"/>
      <c r="G37" s="26"/>
    </row>
    <row r="38" spans="1:7">
      <c r="A38" s="86" t="s">
        <v>199</v>
      </c>
      <c r="B38" s="228" t="s">
        <v>200</v>
      </c>
      <c r="C38" s="214" t="s">
        <v>201</v>
      </c>
      <c r="D38" s="215" t="s">
        <v>202</v>
      </c>
      <c r="E38" s="193">
        <v>5</v>
      </c>
      <c r="F38" s="217"/>
      <c r="G38" s="26"/>
    </row>
    <row r="39" spans="1:7">
      <c r="A39" s="86" t="s">
        <v>203</v>
      </c>
      <c r="B39" s="228" t="s">
        <v>204</v>
      </c>
      <c r="C39" s="95" t="s">
        <v>205</v>
      </c>
      <c r="D39" s="215" t="s">
        <v>202</v>
      </c>
      <c r="E39" s="193">
        <v>5</v>
      </c>
      <c r="F39" s="217"/>
      <c r="G39" s="26"/>
    </row>
    <row r="40" spans="1:7">
      <c r="A40" s="86" t="s">
        <v>206</v>
      </c>
      <c r="B40" s="228" t="s">
        <v>207</v>
      </c>
      <c r="C40" s="95" t="s">
        <v>208</v>
      </c>
      <c r="D40" s="215" t="s">
        <v>189</v>
      </c>
      <c r="E40" s="193">
        <v>10</v>
      </c>
      <c r="F40" s="217"/>
      <c r="G40" s="26"/>
    </row>
    <row r="41" spans="1:7">
      <c r="A41" s="86" t="s">
        <v>209</v>
      </c>
      <c r="B41" s="228" t="s">
        <v>210</v>
      </c>
      <c r="C41" s="95" t="s">
        <v>210</v>
      </c>
      <c r="D41" s="215" t="s">
        <v>211</v>
      </c>
      <c r="E41" s="193">
        <v>5</v>
      </c>
      <c r="F41" s="217"/>
      <c r="G41" s="26"/>
    </row>
    <row r="42" spans="1:7">
      <c r="A42" s="229">
        <v>307</v>
      </c>
      <c r="B42" s="230" t="s">
        <v>212</v>
      </c>
      <c r="C42" s="234" t="s">
        <v>213</v>
      </c>
      <c r="D42" s="221"/>
      <c r="E42" s="235"/>
      <c r="F42" s="223"/>
      <c r="G42" s="233"/>
    </row>
    <row r="43" spans="1:7" ht="31.5">
      <c r="A43" s="86" t="s">
        <v>214</v>
      </c>
      <c r="B43" s="228" t="s">
        <v>215</v>
      </c>
      <c r="C43" s="95" t="s">
        <v>216</v>
      </c>
      <c r="D43" s="215" t="s">
        <v>217</v>
      </c>
      <c r="E43" s="236" t="s">
        <v>218</v>
      </c>
      <c r="F43" s="217"/>
      <c r="G43" s="26"/>
    </row>
    <row r="44" spans="1:7" ht="31.5">
      <c r="A44" s="86" t="s">
        <v>219</v>
      </c>
      <c r="B44" s="228" t="s">
        <v>220</v>
      </c>
      <c r="C44" s="95" t="s">
        <v>221</v>
      </c>
      <c r="D44" s="215" t="s">
        <v>102</v>
      </c>
      <c r="E44" s="236" t="s">
        <v>222</v>
      </c>
      <c r="F44" s="217"/>
      <c r="G44" s="26"/>
    </row>
    <row r="45" spans="1:7">
      <c r="A45" s="86" t="s">
        <v>223</v>
      </c>
      <c r="B45" s="228" t="s">
        <v>224</v>
      </c>
      <c r="C45" s="95" t="s">
        <v>225</v>
      </c>
      <c r="D45" s="215" t="s">
        <v>102</v>
      </c>
      <c r="E45" s="236" t="s">
        <v>222</v>
      </c>
      <c r="F45" s="217"/>
      <c r="G45" s="26"/>
    </row>
    <row r="46" spans="1:7" ht="31.5">
      <c r="A46" s="86" t="s">
        <v>226</v>
      </c>
      <c r="B46" s="228" t="s">
        <v>227</v>
      </c>
      <c r="C46" s="95" t="s">
        <v>228</v>
      </c>
      <c r="D46" s="215" t="s">
        <v>126</v>
      </c>
      <c r="E46" s="236" t="s">
        <v>229</v>
      </c>
      <c r="F46" s="217"/>
      <c r="G46" s="26"/>
    </row>
    <row r="47" spans="1:7" ht="31.5">
      <c r="A47" s="229">
        <v>308</v>
      </c>
      <c r="B47" s="230" t="s">
        <v>230</v>
      </c>
      <c r="C47" s="234" t="s">
        <v>231</v>
      </c>
      <c r="D47" s="221"/>
      <c r="E47" s="235"/>
      <c r="F47" s="223"/>
      <c r="G47" s="233"/>
    </row>
    <row r="48" spans="1:7">
      <c r="A48" s="229">
        <v>308</v>
      </c>
      <c r="B48" s="230" t="s">
        <v>232</v>
      </c>
      <c r="C48" s="234" t="s">
        <v>233</v>
      </c>
      <c r="D48" s="221"/>
      <c r="E48" s="235"/>
      <c r="F48" s="223"/>
      <c r="G48" s="26"/>
    </row>
    <row r="49" spans="1:7">
      <c r="A49" s="86" t="s">
        <v>234</v>
      </c>
      <c r="B49" s="228" t="s">
        <v>235</v>
      </c>
      <c r="C49" s="237" t="s">
        <v>236</v>
      </c>
      <c r="D49" s="215" t="s">
        <v>126</v>
      </c>
      <c r="E49" s="236" t="s">
        <v>237</v>
      </c>
      <c r="F49" s="217"/>
      <c r="G49" s="26"/>
    </row>
    <row r="50" spans="1:7" ht="47.25">
      <c r="A50" s="86" t="s">
        <v>238</v>
      </c>
      <c r="B50" s="228" t="s">
        <v>239</v>
      </c>
      <c r="C50" s="237" t="s">
        <v>240</v>
      </c>
      <c r="D50" s="215" t="s">
        <v>126</v>
      </c>
      <c r="E50" s="236" t="s">
        <v>229</v>
      </c>
      <c r="F50" s="217"/>
      <c r="G50" s="26"/>
    </row>
    <row r="51" spans="1:7" ht="31.5">
      <c r="A51" s="86" t="s">
        <v>241</v>
      </c>
      <c r="B51" s="228" t="s">
        <v>242</v>
      </c>
      <c r="C51" s="237" t="s">
        <v>243</v>
      </c>
      <c r="D51" s="215" t="s">
        <v>126</v>
      </c>
      <c r="E51" s="236" t="s">
        <v>244</v>
      </c>
      <c r="F51" s="217"/>
      <c r="G51" s="26"/>
    </row>
    <row r="52" spans="1:7" ht="31.5">
      <c r="A52" s="86" t="s">
        <v>245</v>
      </c>
      <c r="B52" s="228" t="s">
        <v>246</v>
      </c>
      <c r="C52" s="237" t="s">
        <v>247</v>
      </c>
      <c r="D52" s="215" t="s">
        <v>126</v>
      </c>
      <c r="E52" s="236" t="s">
        <v>237</v>
      </c>
      <c r="F52" s="217"/>
      <c r="G52" s="26"/>
    </row>
    <row r="53" spans="1:7">
      <c r="A53" s="86" t="s">
        <v>248</v>
      </c>
      <c r="B53" s="228" t="s">
        <v>249</v>
      </c>
      <c r="C53" s="237" t="s">
        <v>250</v>
      </c>
      <c r="D53" s="215" t="s">
        <v>126</v>
      </c>
      <c r="E53" s="236" t="s">
        <v>237</v>
      </c>
      <c r="F53" s="217"/>
      <c r="G53" s="26"/>
    </row>
    <row r="54" spans="1:7">
      <c r="A54" s="86" t="s">
        <v>251</v>
      </c>
      <c r="B54" s="228" t="s">
        <v>252</v>
      </c>
      <c r="C54" s="237" t="s">
        <v>253</v>
      </c>
      <c r="D54" s="215" t="s">
        <v>126</v>
      </c>
      <c r="E54" s="236" t="s">
        <v>244</v>
      </c>
      <c r="F54" s="217"/>
      <c r="G54" s="26"/>
    </row>
    <row r="55" spans="1:7" ht="31.5">
      <c r="A55" s="86" t="s">
        <v>254</v>
      </c>
      <c r="B55" s="228" t="s">
        <v>255</v>
      </c>
      <c r="C55" s="237" t="s">
        <v>256</v>
      </c>
      <c r="D55" s="215" t="s">
        <v>126</v>
      </c>
      <c r="E55" s="236" t="s">
        <v>237</v>
      </c>
      <c r="F55" s="217"/>
      <c r="G55" s="26"/>
    </row>
    <row r="56" spans="1:7">
      <c r="A56" s="86" t="s">
        <v>257</v>
      </c>
      <c r="B56" s="228" t="s">
        <v>258</v>
      </c>
      <c r="C56" s="237" t="s">
        <v>259</v>
      </c>
      <c r="D56" s="215" t="s">
        <v>126</v>
      </c>
      <c r="E56" s="236" t="s">
        <v>244</v>
      </c>
      <c r="F56" s="217"/>
      <c r="G56" s="26"/>
    </row>
    <row r="57" spans="1:7" ht="31.5">
      <c r="A57" s="229">
        <v>309</v>
      </c>
      <c r="B57" s="230" t="s">
        <v>260</v>
      </c>
      <c r="C57" s="234" t="s">
        <v>261</v>
      </c>
      <c r="D57" s="221"/>
      <c r="E57" s="235"/>
      <c r="F57" s="223"/>
      <c r="G57" s="26"/>
    </row>
    <row r="58" spans="1:7">
      <c r="A58" s="86" t="s">
        <v>262</v>
      </c>
      <c r="B58" s="228" t="s">
        <v>263</v>
      </c>
      <c r="C58" s="237" t="s">
        <v>264</v>
      </c>
      <c r="D58" s="215" t="s">
        <v>126</v>
      </c>
      <c r="E58" s="236" t="s">
        <v>237</v>
      </c>
      <c r="F58" s="217"/>
      <c r="G58" s="26"/>
    </row>
    <row r="59" spans="1:7" ht="47.25">
      <c r="A59" s="86" t="s">
        <v>265</v>
      </c>
      <c r="B59" s="228" t="s">
        <v>266</v>
      </c>
      <c r="C59" s="237" t="s">
        <v>267</v>
      </c>
      <c r="D59" s="215" t="s">
        <v>126</v>
      </c>
      <c r="E59" s="236" t="s">
        <v>237</v>
      </c>
      <c r="F59" s="217"/>
      <c r="G59" s="26"/>
    </row>
    <row r="60" spans="1:7">
      <c r="A60" s="86" t="s">
        <v>268</v>
      </c>
      <c r="B60" s="228" t="s">
        <v>269</v>
      </c>
      <c r="C60" s="237" t="s">
        <v>270</v>
      </c>
      <c r="D60" s="215" t="s">
        <v>126</v>
      </c>
      <c r="E60" s="236" t="s">
        <v>237</v>
      </c>
      <c r="F60" s="217"/>
      <c r="G60" s="26"/>
    </row>
    <row r="61" spans="1:7">
      <c r="A61" s="86" t="s">
        <v>271</v>
      </c>
      <c r="B61" s="228" t="s">
        <v>272</v>
      </c>
      <c r="C61" s="237" t="s">
        <v>273</v>
      </c>
      <c r="D61" s="215" t="s">
        <v>126</v>
      </c>
      <c r="E61" s="236" t="s">
        <v>237</v>
      </c>
      <c r="F61" s="217"/>
      <c r="G61" s="26"/>
    </row>
    <row r="62" spans="1:7">
      <c r="A62" s="86" t="s">
        <v>274</v>
      </c>
      <c r="B62" s="228" t="s">
        <v>275</v>
      </c>
      <c r="C62" s="237" t="s">
        <v>276</v>
      </c>
      <c r="D62" s="215" t="s">
        <v>126</v>
      </c>
      <c r="E62" s="236" t="s">
        <v>229</v>
      </c>
      <c r="F62" s="217"/>
      <c r="G62" s="26"/>
    </row>
    <row r="63" spans="1:7">
      <c r="A63" s="86" t="s">
        <v>277</v>
      </c>
      <c r="B63" s="228" t="s">
        <v>278</v>
      </c>
      <c r="C63" s="237" t="s">
        <v>279</v>
      </c>
      <c r="D63" s="215" t="s">
        <v>126</v>
      </c>
      <c r="E63" s="236" t="s">
        <v>280</v>
      </c>
      <c r="F63" s="217"/>
      <c r="G63" s="26"/>
    </row>
    <row r="64" spans="1:7">
      <c r="A64" s="86" t="s">
        <v>281</v>
      </c>
      <c r="B64" s="228" t="s">
        <v>282</v>
      </c>
      <c r="C64" s="237" t="s">
        <v>283</v>
      </c>
      <c r="D64" s="215" t="s">
        <v>126</v>
      </c>
      <c r="E64" s="236" t="s">
        <v>284</v>
      </c>
      <c r="F64" s="217"/>
      <c r="G64" s="26"/>
    </row>
    <row r="65" spans="1:7" ht="31.5">
      <c r="A65" s="86" t="s">
        <v>285</v>
      </c>
      <c r="B65" s="228" t="s">
        <v>286</v>
      </c>
      <c r="C65" s="237" t="s">
        <v>287</v>
      </c>
      <c r="D65" s="215" t="s">
        <v>102</v>
      </c>
      <c r="E65" s="236" t="s">
        <v>288</v>
      </c>
      <c r="F65" s="217"/>
      <c r="G65" s="26"/>
    </row>
    <row r="66" spans="1:7" ht="47.25">
      <c r="A66" s="86" t="s">
        <v>289</v>
      </c>
      <c r="B66" s="228" t="s">
        <v>290</v>
      </c>
      <c r="C66" s="237" t="s">
        <v>291</v>
      </c>
      <c r="D66" s="215" t="s">
        <v>102</v>
      </c>
      <c r="E66" s="236" t="s">
        <v>292</v>
      </c>
      <c r="F66" s="217"/>
      <c r="G66" s="26"/>
    </row>
    <row r="67" spans="1:7" ht="31.5">
      <c r="A67" s="86" t="s">
        <v>293</v>
      </c>
      <c r="B67" s="228" t="s">
        <v>294</v>
      </c>
      <c r="C67" s="237" t="s">
        <v>295</v>
      </c>
      <c r="D67" s="215" t="s">
        <v>126</v>
      </c>
      <c r="E67" s="236" t="s">
        <v>14</v>
      </c>
      <c r="F67" s="217"/>
      <c r="G67" s="26"/>
    </row>
    <row r="68" spans="1:7">
      <c r="A68" s="86" t="s">
        <v>296</v>
      </c>
      <c r="B68" s="228" t="s">
        <v>297</v>
      </c>
      <c r="C68" s="237" t="s">
        <v>298</v>
      </c>
      <c r="D68" s="215" t="s">
        <v>102</v>
      </c>
      <c r="E68" s="236" t="s">
        <v>299</v>
      </c>
      <c r="F68" s="217"/>
      <c r="G68" s="26"/>
    </row>
    <row r="69" spans="1:7" ht="18">
      <c r="A69" s="229"/>
      <c r="B69" s="238" t="s">
        <v>300</v>
      </c>
      <c r="C69" s="239" t="s">
        <v>301</v>
      </c>
      <c r="D69" s="221"/>
      <c r="E69" s="235"/>
      <c r="F69" s="217"/>
      <c r="G69" s="26"/>
    </row>
    <row r="70" spans="1:7">
      <c r="A70" s="229">
        <v>3010</v>
      </c>
      <c r="B70" s="230" t="s">
        <v>302</v>
      </c>
      <c r="C70" s="239" t="s">
        <v>303</v>
      </c>
      <c r="D70" s="221"/>
      <c r="E70" s="235"/>
      <c r="F70" s="223"/>
      <c r="G70" s="233"/>
    </row>
    <row r="71" spans="1:7" ht="47.25">
      <c r="A71" s="86" t="s">
        <v>304</v>
      </c>
      <c r="B71" s="228" t="s">
        <v>305</v>
      </c>
      <c r="C71" s="214" t="s">
        <v>306</v>
      </c>
      <c r="D71" s="215" t="s">
        <v>307</v>
      </c>
      <c r="E71" s="236">
        <v>123.64</v>
      </c>
      <c r="F71" s="217"/>
      <c r="G71" s="26"/>
    </row>
    <row r="72" spans="1:7" ht="47.25">
      <c r="A72" s="86" t="s">
        <v>308</v>
      </c>
      <c r="B72" s="228" t="s">
        <v>309</v>
      </c>
      <c r="C72" s="214" t="s">
        <v>310</v>
      </c>
      <c r="D72" s="215" t="s">
        <v>307</v>
      </c>
      <c r="E72" s="215">
        <v>13.49</v>
      </c>
      <c r="F72" s="217"/>
      <c r="G72" s="26"/>
    </row>
    <row r="73" spans="1:7" ht="47.25">
      <c r="A73" s="86" t="s">
        <v>311</v>
      </c>
      <c r="B73" s="228" t="s">
        <v>312</v>
      </c>
      <c r="C73" s="214" t="s">
        <v>313</v>
      </c>
      <c r="D73" s="215" t="s">
        <v>314</v>
      </c>
      <c r="E73" s="215">
        <v>4.2699999999999996</v>
      </c>
      <c r="F73" s="217"/>
      <c r="G73" s="26"/>
    </row>
    <row r="74" spans="1:7" ht="31.5">
      <c r="A74" s="86" t="s">
        <v>315</v>
      </c>
      <c r="B74" s="228" t="s">
        <v>316</v>
      </c>
      <c r="C74" s="214" t="s">
        <v>317</v>
      </c>
      <c r="D74" s="215" t="s">
        <v>314</v>
      </c>
      <c r="E74" s="236" t="s">
        <v>318</v>
      </c>
      <c r="F74" s="217"/>
      <c r="G74" s="26"/>
    </row>
    <row r="75" spans="1:7" ht="63">
      <c r="A75" s="86" t="s">
        <v>319</v>
      </c>
      <c r="B75" s="228" t="s">
        <v>320</v>
      </c>
      <c r="C75" s="214" t="s">
        <v>321</v>
      </c>
      <c r="D75" s="215" t="s">
        <v>322</v>
      </c>
      <c r="E75" s="236" t="s">
        <v>323</v>
      </c>
      <c r="F75" s="217"/>
      <c r="G75" s="26"/>
    </row>
    <row r="76" spans="1:7" ht="56.1" customHeight="1">
      <c r="A76" s="86" t="s">
        <v>324</v>
      </c>
      <c r="B76" s="228" t="s">
        <v>325</v>
      </c>
      <c r="C76" s="214" t="s">
        <v>326</v>
      </c>
      <c r="D76" s="215" t="s">
        <v>322</v>
      </c>
      <c r="E76" s="236" t="s">
        <v>327</v>
      </c>
      <c r="F76" s="217"/>
      <c r="G76" s="29"/>
    </row>
    <row r="77" spans="1:7">
      <c r="A77" s="229">
        <v>3011</v>
      </c>
      <c r="B77" s="230" t="s">
        <v>328</v>
      </c>
      <c r="C77" s="239" t="s">
        <v>329</v>
      </c>
      <c r="D77" s="221"/>
      <c r="E77" s="235"/>
      <c r="F77" s="223"/>
      <c r="G77" s="233"/>
    </row>
    <row r="78" spans="1:7" ht="47.25">
      <c r="A78" s="86" t="s">
        <v>330</v>
      </c>
      <c r="B78" s="228" t="s">
        <v>331</v>
      </c>
      <c r="C78" s="214" t="s">
        <v>332</v>
      </c>
      <c r="D78" s="215" t="s">
        <v>333</v>
      </c>
      <c r="E78" s="236" t="s">
        <v>334</v>
      </c>
      <c r="F78" s="217"/>
      <c r="G78" s="29"/>
    </row>
    <row r="79" spans="1:7" ht="47.25">
      <c r="A79" s="86" t="s">
        <v>335</v>
      </c>
      <c r="B79" s="228" t="s">
        <v>336</v>
      </c>
      <c r="C79" s="214" t="s">
        <v>337</v>
      </c>
      <c r="D79" s="215" t="s">
        <v>102</v>
      </c>
      <c r="E79" s="236" t="s">
        <v>338</v>
      </c>
      <c r="F79" s="217"/>
      <c r="G79" s="29"/>
    </row>
    <row r="80" spans="1:7" ht="47.25">
      <c r="A80" s="86" t="s">
        <v>339</v>
      </c>
      <c r="B80" s="228" t="s">
        <v>340</v>
      </c>
      <c r="C80" s="214" t="s">
        <v>341</v>
      </c>
      <c r="D80" s="215" t="s">
        <v>126</v>
      </c>
      <c r="E80" s="236" t="s">
        <v>237</v>
      </c>
      <c r="F80" s="217"/>
      <c r="G80" s="29"/>
    </row>
    <row r="81" spans="1:7">
      <c r="A81" s="86" t="s">
        <v>342</v>
      </c>
      <c r="B81" s="228" t="s">
        <v>343</v>
      </c>
      <c r="C81" s="214" t="s">
        <v>344</v>
      </c>
      <c r="D81" s="215" t="s">
        <v>126</v>
      </c>
      <c r="E81" s="236" t="s">
        <v>237</v>
      </c>
      <c r="F81" s="217"/>
      <c r="G81" s="29"/>
    </row>
    <row r="82" spans="1:7">
      <c r="A82" s="86" t="s">
        <v>345</v>
      </c>
      <c r="B82" s="228" t="s">
        <v>346</v>
      </c>
      <c r="C82" s="214" t="s">
        <v>347</v>
      </c>
      <c r="D82" s="215" t="s">
        <v>126</v>
      </c>
      <c r="E82" s="236" t="s">
        <v>280</v>
      </c>
      <c r="F82" s="217"/>
      <c r="G82" s="29"/>
    </row>
    <row r="83" spans="1:7">
      <c r="A83" s="86" t="s">
        <v>348</v>
      </c>
      <c r="B83" s="228" t="s">
        <v>349</v>
      </c>
      <c r="C83" s="214" t="s">
        <v>350</v>
      </c>
      <c r="D83" s="215"/>
      <c r="E83" s="236"/>
      <c r="F83" s="217"/>
      <c r="G83" s="29"/>
    </row>
    <row r="84" spans="1:7" ht="63">
      <c r="A84" s="86" t="s">
        <v>351</v>
      </c>
      <c r="B84" s="228" t="s">
        <v>352</v>
      </c>
      <c r="C84" s="214" t="s">
        <v>353</v>
      </c>
      <c r="D84" s="215" t="s">
        <v>354</v>
      </c>
      <c r="E84" s="236" t="s">
        <v>355</v>
      </c>
      <c r="F84" s="217"/>
      <c r="G84" s="29"/>
    </row>
    <row r="85" spans="1:7" ht="31.5">
      <c r="A85" s="86" t="s">
        <v>356</v>
      </c>
      <c r="B85" s="228" t="s">
        <v>357</v>
      </c>
      <c r="C85" s="214" t="s">
        <v>358</v>
      </c>
      <c r="D85" s="215" t="s">
        <v>126</v>
      </c>
      <c r="E85" s="236" t="s">
        <v>280</v>
      </c>
      <c r="F85" s="217"/>
      <c r="G85" s="29"/>
    </row>
    <row r="86" spans="1:7">
      <c r="A86" s="86" t="s">
        <v>359</v>
      </c>
      <c r="B86" s="228" t="s">
        <v>360</v>
      </c>
      <c r="C86" s="214" t="s">
        <v>361</v>
      </c>
      <c r="D86" s="215" t="s">
        <v>102</v>
      </c>
      <c r="E86" s="236" t="s">
        <v>362</v>
      </c>
      <c r="F86" s="217"/>
      <c r="G86" s="29"/>
    </row>
    <row r="87" spans="1:7">
      <c r="A87" s="86" t="s">
        <v>363</v>
      </c>
      <c r="B87" s="228" t="s">
        <v>364</v>
      </c>
      <c r="C87" s="214" t="s">
        <v>365</v>
      </c>
      <c r="D87" s="215" t="s">
        <v>126</v>
      </c>
      <c r="E87" s="236" t="s">
        <v>280</v>
      </c>
      <c r="F87" s="217"/>
      <c r="G87" s="29"/>
    </row>
    <row r="88" spans="1:7">
      <c r="A88" s="86" t="s">
        <v>366</v>
      </c>
      <c r="B88" s="228" t="s">
        <v>367</v>
      </c>
      <c r="C88" s="214" t="s">
        <v>368</v>
      </c>
      <c r="D88" s="215" t="s">
        <v>369</v>
      </c>
      <c r="E88" s="236" t="s">
        <v>370</v>
      </c>
      <c r="F88" s="217"/>
      <c r="G88" s="29"/>
    </row>
    <row r="89" spans="1:7" ht="47.25">
      <c r="A89" s="86" t="s">
        <v>371</v>
      </c>
      <c r="B89" s="228" t="s">
        <v>372</v>
      </c>
      <c r="C89" s="214" t="s">
        <v>373</v>
      </c>
      <c r="D89" s="215" t="s">
        <v>374</v>
      </c>
      <c r="E89" s="236" t="s">
        <v>229</v>
      </c>
      <c r="F89" s="217"/>
      <c r="G89" s="29"/>
    </row>
    <row r="90" spans="1:7" ht="31.5">
      <c r="A90" s="86" t="s">
        <v>375</v>
      </c>
      <c r="B90" s="228" t="s">
        <v>376</v>
      </c>
      <c r="C90" s="214" t="s">
        <v>377</v>
      </c>
      <c r="D90" s="215" t="s">
        <v>126</v>
      </c>
      <c r="E90" s="236" t="s">
        <v>237</v>
      </c>
      <c r="F90" s="217"/>
      <c r="G90" s="29"/>
    </row>
    <row r="91" spans="1:7">
      <c r="A91" s="86" t="s">
        <v>378</v>
      </c>
      <c r="B91" s="228" t="s">
        <v>379</v>
      </c>
      <c r="C91" s="214" t="s">
        <v>380</v>
      </c>
      <c r="D91" s="215" t="s">
        <v>126</v>
      </c>
      <c r="E91" s="236" t="s">
        <v>237</v>
      </c>
      <c r="F91" s="217"/>
      <c r="G91" s="29"/>
    </row>
    <row r="92" spans="1:7" ht="31.5">
      <c r="A92" s="16"/>
      <c r="B92" s="205" t="s">
        <v>381</v>
      </c>
      <c r="C92" s="205" t="s">
        <v>382</v>
      </c>
      <c r="D92" s="18"/>
      <c r="E92" s="125"/>
      <c r="F92" s="19"/>
      <c r="G92" s="20">
        <f>SUM(G11:G75)</f>
        <v>0</v>
      </c>
    </row>
    <row r="93" spans="1:7">
      <c r="A93" s="105"/>
      <c r="B93" s="300" t="s">
        <v>105</v>
      </c>
      <c r="C93" s="300"/>
      <c r="D93" s="197"/>
      <c r="E93" s="198"/>
      <c r="F93" s="106"/>
      <c r="G93" s="106"/>
    </row>
    <row r="94" spans="1:7">
      <c r="A94" s="105"/>
      <c r="B94" s="109" t="s">
        <v>106</v>
      </c>
      <c r="C94" s="109" t="s">
        <v>107</v>
      </c>
      <c r="D94" s="105"/>
      <c r="E94" s="198"/>
      <c r="F94" s="106"/>
      <c r="G94" s="106"/>
    </row>
  </sheetData>
  <mergeCells count="7">
    <mergeCell ref="A5:B5"/>
    <mergeCell ref="B93:C93"/>
    <mergeCell ref="A1:G1"/>
    <mergeCell ref="A2:G2"/>
    <mergeCell ref="A3:B3"/>
    <mergeCell ref="A4:B4"/>
    <mergeCell ref="C4:G4"/>
  </mergeCells>
  <printOptions horizontalCentered="1"/>
  <pageMargins left="0.7" right="0.7" top="0.75" bottom="0.75" header="0.3" footer="0.3"/>
  <pageSetup paperSize="9" scale="7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0"/>
    <pageSetUpPr fitToPage="1"/>
  </sheetPr>
  <dimension ref="A1:WUR47"/>
  <sheetViews>
    <sheetView view="pageBreakPreview" zoomScale="85" zoomScaleNormal="100" workbookViewId="0">
      <selection activeCell="E38" sqref="E38"/>
    </sheetView>
  </sheetViews>
  <sheetFormatPr defaultColWidth="8.85546875" defaultRowHeight="15.75"/>
  <cols>
    <col min="1" max="1" width="9.42578125" style="62" customWidth="1"/>
    <col min="2" max="2" width="51.85546875" style="62" customWidth="1"/>
    <col min="3" max="3" width="63" style="179" customWidth="1"/>
    <col min="4" max="4" width="9" style="62" customWidth="1"/>
    <col min="5" max="5" width="16.42578125" style="180" customWidth="1"/>
    <col min="6" max="6" width="16.42578125" style="181" customWidth="1"/>
    <col min="7" max="7" width="20.140625" style="181" customWidth="1"/>
    <col min="8" max="10" width="20.5703125" style="62" customWidth="1"/>
    <col min="11" max="11" width="16.42578125" style="62" customWidth="1"/>
    <col min="12" max="192" width="8.85546875" style="62"/>
    <col min="193" max="193" width="5.5703125" style="62" customWidth="1"/>
    <col min="194" max="194" width="60.5703125" style="62" customWidth="1"/>
    <col min="195" max="195" width="68.140625" style="62" customWidth="1"/>
    <col min="196" max="196" width="12.42578125" style="62" customWidth="1"/>
    <col min="197" max="197" width="15.42578125" style="62" customWidth="1"/>
    <col min="198" max="198" width="24.140625" style="62" customWidth="1"/>
    <col min="199" max="200" width="17.140625" style="62" customWidth="1"/>
    <col min="201" max="240" width="8.85546875" style="62" hidden="1" customWidth="1"/>
    <col min="241" max="448" width="8.85546875" style="62"/>
    <col min="449" max="449" width="5.5703125" style="62" customWidth="1"/>
    <col min="450" max="450" width="60.5703125" style="62" customWidth="1"/>
    <col min="451" max="451" width="68.140625" style="62" customWidth="1"/>
    <col min="452" max="452" width="12.42578125" style="62" customWidth="1"/>
    <col min="453" max="453" width="15.42578125" style="62" customWidth="1"/>
    <col min="454" max="454" width="24.140625" style="62" customWidth="1"/>
    <col min="455" max="456" width="17.140625" style="62" customWidth="1"/>
    <col min="457" max="496" width="8.85546875" style="62" hidden="1" customWidth="1"/>
    <col min="497" max="704" width="8.85546875" style="62"/>
    <col min="705" max="705" width="5.5703125" style="62" customWidth="1"/>
    <col min="706" max="706" width="60.5703125" style="62" customWidth="1"/>
    <col min="707" max="707" width="68.140625" style="62" customWidth="1"/>
    <col min="708" max="708" width="12.42578125" style="62" customWidth="1"/>
    <col min="709" max="709" width="15.42578125" style="62" customWidth="1"/>
    <col min="710" max="710" width="24.140625" style="62" customWidth="1"/>
    <col min="711" max="712" width="17.140625" style="62" customWidth="1"/>
    <col min="713" max="752" width="8.85546875" style="62" hidden="1" customWidth="1"/>
    <col min="753" max="960" width="8.85546875" style="62"/>
    <col min="961" max="961" width="5.5703125" style="62" customWidth="1"/>
    <col min="962" max="962" width="60.5703125" style="62" customWidth="1"/>
    <col min="963" max="963" width="68.140625" style="62" customWidth="1"/>
    <col min="964" max="964" width="12.42578125" style="62" customWidth="1"/>
    <col min="965" max="965" width="15.42578125" style="62" customWidth="1"/>
    <col min="966" max="966" width="24.140625" style="62" customWidth="1"/>
    <col min="967" max="968" width="17.140625" style="62" customWidth="1"/>
    <col min="969" max="1008" width="8.85546875" style="62" hidden="1" customWidth="1"/>
    <col min="1009" max="1216" width="8.85546875" style="62"/>
    <col min="1217" max="1217" width="5.5703125" style="62" customWidth="1"/>
    <col min="1218" max="1218" width="60.5703125" style="62" customWidth="1"/>
    <col min="1219" max="1219" width="68.140625" style="62" customWidth="1"/>
    <col min="1220" max="1220" width="12.42578125" style="62" customWidth="1"/>
    <col min="1221" max="1221" width="15.42578125" style="62" customWidth="1"/>
    <col min="1222" max="1222" width="24.140625" style="62" customWidth="1"/>
    <col min="1223" max="1224" width="17.140625" style="62" customWidth="1"/>
    <col min="1225" max="1264" width="8.85546875" style="62" hidden="1" customWidth="1"/>
    <col min="1265" max="1472" width="8.85546875" style="62"/>
    <col min="1473" max="1473" width="5.5703125" style="62" customWidth="1"/>
    <col min="1474" max="1474" width="60.5703125" style="62" customWidth="1"/>
    <col min="1475" max="1475" width="68.140625" style="62" customWidth="1"/>
    <col min="1476" max="1476" width="12.42578125" style="62" customWidth="1"/>
    <col min="1477" max="1477" width="15.42578125" style="62" customWidth="1"/>
    <col min="1478" max="1478" width="24.140625" style="62" customWidth="1"/>
    <col min="1479" max="1480" width="17.140625" style="62" customWidth="1"/>
    <col min="1481" max="1520" width="8.85546875" style="62" hidden="1" customWidth="1"/>
    <col min="1521" max="1728" width="8.85546875" style="62"/>
    <col min="1729" max="1729" width="5.5703125" style="62" customWidth="1"/>
    <col min="1730" max="1730" width="60.5703125" style="62" customWidth="1"/>
    <col min="1731" max="1731" width="68.140625" style="62" customWidth="1"/>
    <col min="1732" max="1732" width="12.42578125" style="62" customWidth="1"/>
    <col min="1733" max="1733" width="15.42578125" style="62" customWidth="1"/>
    <col min="1734" max="1734" width="24.140625" style="62" customWidth="1"/>
    <col min="1735" max="1736" width="17.140625" style="62" customWidth="1"/>
    <col min="1737" max="1776" width="8.85546875" style="62" hidden="1" customWidth="1"/>
    <col min="1777" max="1984" width="8.85546875" style="62"/>
    <col min="1985" max="1985" width="5.5703125" style="62" customWidth="1"/>
    <col min="1986" max="1986" width="60.5703125" style="62" customWidth="1"/>
    <col min="1987" max="1987" width="68.140625" style="62" customWidth="1"/>
    <col min="1988" max="1988" width="12.42578125" style="62" customWidth="1"/>
    <col min="1989" max="1989" width="15.42578125" style="62" customWidth="1"/>
    <col min="1990" max="1990" width="24.140625" style="62" customWidth="1"/>
    <col min="1991" max="1992" width="17.140625" style="62" customWidth="1"/>
    <col min="1993" max="2032" width="8.85546875" style="62" hidden="1" customWidth="1"/>
    <col min="2033" max="2240" width="8.85546875" style="62"/>
    <col min="2241" max="2241" width="5.5703125" style="62" customWidth="1"/>
    <col min="2242" max="2242" width="60.5703125" style="62" customWidth="1"/>
    <col min="2243" max="2243" width="68.140625" style="62" customWidth="1"/>
    <col min="2244" max="2244" width="12.42578125" style="62" customWidth="1"/>
    <col min="2245" max="2245" width="15.42578125" style="62" customWidth="1"/>
    <col min="2246" max="2246" width="24.140625" style="62" customWidth="1"/>
    <col min="2247" max="2248" width="17.140625" style="62" customWidth="1"/>
    <col min="2249" max="2288" width="8.85546875" style="62" hidden="1" customWidth="1"/>
    <col min="2289" max="2496" width="8.85546875" style="62"/>
    <col min="2497" max="2497" width="5.5703125" style="62" customWidth="1"/>
    <col min="2498" max="2498" width="60.5703125" style="62" customWidth="1"/>
    <col min="2499" max="2499" width="68.140625" style="62" customWidth="1"/>
    <col min="2500" max="2500" width="12.42578125" style="62" customWidth="1"/>
    <col min="2501" max="2501" width="15.42578125" style="62" customWidth="1"/>
    <col min="2502" max="2502" width="24.140625" style="62" customWidth="1"/>
    <col min="2503" max="2504" width="17.140625" style="62" customWidth="1"/>
    <col min="2505" max="2544" width="8.85546875" style="62" hidden="1" customWidth="1"/>
    <col min="2545" max="2752" width="8.85546875" style="62"/>
    <col min="2753" max="2753" width="5.5703125" style="62" customWidth="1"/>
    <col min="2754" max="2754" width="60.5703125" style="62" customWidth="1"/>
    <col min="2755" max="2755" width="68.140625" style="62" customWidth="1"/>
    <col min="2756" max="2756" width="12.42578125" style="62" customWidth="1"/>
    <col min="2757" max="2757" width="15.42578125" style="62" customWidth="1"/>
    <col min="2758" max="2758" width="24.140625" style="62" customWidth="1"/>
    <col min="2759" max="2760" width="17.140625" style="62" customWidth="1"/>
    <col min="2761" max="2800" width="8.85546875" style="62" hidden="1" customWidth="1"/>
    <col min="2801" max="3008" width="8.85546875" style="62"/>
    <col min="3009" max="3009" width="5.5703125" style="62" customWidth="1"/>
    <col min="3010" max="3010" width="60.5703125" style="62" customWidth="1"/>
    <col min="3011" max="3011" width="68.140625" style="62" customWidth="1"/>
    <col min="3012" max="3012" width="12.42578125" style="62" customWidth="1"/>
    <col min="3013" max="3013" width="15.42578125" style="62" customWidth="1"/>
    <col min="3014" max="3014" width="24.140625" style="62" customWidth="1"/>
    <col min="3015" max="3016" width="17.140625" style="62" customWidth="1"/>
    <col min="3017" max="3056" width="8.85546875" style="62" hidden="1" customWidth="1"/>
    <col min="3057" max="3264" width="8.85546875" style="62"/>
    <col min="3265" max="3265" width="5.5703125" style="62" customWidth="1"/>
    <col min="3266" max="3266" width="60.5703125" style="62" customWidth="1"/>
    <col min="3267" max="3267" width="68.140625" style="62" customWidth="1"/>
    <col min="3268" max="3268" width="12.42578125" style="62" customWidth="1"/>
    <col min="3269" max="3269" width="15.42578125" style="62" customWidth="1"/>
    <col min="3270" max="3270" width="24.140625" style="62" customWidth="1"/>
    <col min="3271" max="3272" width="17.140625" style="62" customWidth="1"/>
    <col min="3273" max="3312" width="8.85546875" style="62" hidden="1" customWidth="1"/>
    <col min="3313" max="3520" width="8.85546875" style="62"/>
    <col min="3521" max="3521" width="5.5703125" style="62" customWidth="1"/>
    <col min="3522" max="3522" width="60.5703125" style="62" customWidth="1"/>
    <col min="3523" max="3523" width="68.140625" style="62" customWidth="1"/>
    <col min="3524" max="3524" width="12.42578125" style="62" customWidth="1"/>
    <col min="3525" max="3525" width="15.42578125" style="62" customWidth="1"/>
    <col min="3526" max="3526" width="24.140625" style="62" customWidth="1"/>
    <col min="3527" max="3528" width="17.140625" style="62" customWidth="1"/>
    <col min="3529" max="3568" width="8.85546875" style="62" hidden="1" customWidth="1"/>
    <col min="3569" max="3776" width="8.85546875" style="62"/>
    <col min="3777" max="3777" width="5.5703125" style="62" customWidth="1"/>
    <col min="3778" max="3778" width="60.5703125" style="62" customWidth="1"/>
    <col min="3779" max="3779" width="68.140625" style="62" customWidth="1"/>
    <col min="3780" max="3780" width="12.42578125" style="62" customWidth="1"/>
    <col min="3781" max="3781" width="15.42578125" style="62" customWidth="1"/>
    <col min="3782" max="3782" width="24.140625" style="62" customWidth="1"/>
    <col min="3783" max="3784" width="17.140625" style="62" customWidth="1"/>
    <col min="3785" max="3824" width="8.85546875" style="62" hidden="1" customWidth="1"/>
    <col min="3825" max="4032" width="8.85546875" style="62"/>
    <col min="4033" max="4033" width="5.5703125" style="62" customWidth="1"/>
    <col min="4034" max="4034" width="60.5703125" style="62" customWidth="1"/>
    <col min="4035" max="4035" width="68.140625" style="62" customWidth="1"/>
    <col min="4036" max="4036" width="12.42578125" style="62" customWidth="1"/>
    <col min="4037" max="4037" width="15.42578125" style="62" customWidth="1"/>
    <col min="4038" max="4038" width="24.140625" style="62" customWidth="1"/>
    <col min="4039" max="4040" width="17.140625" style="62" customWidth="1"/>
    <col min="4041" max="4080" width="8.85546875" style="62" hidden="1" customWidth="1"/>
    <col min="4081" max="4288" width="8.85546875" style="62"/>
    <col min="4289" max="4289" width="5.5703125" style="62" customWidth="1"/>
    <col min="4290" max="4290" width="60.5703125" style="62" customWidth="1"/>
    <col min="4291" max="4291" width="68.140625" style="62" customWidth="1"/>
    <col min="4292" max="4292" width="12.42578125" style="62" customWidth="1"/>
    <col min="4293" max="4293" width="15.42578125" style="62" customWidth="1"/>
    <col min="4294" max="4294" width="24.140625" style="62" customWidth="1"/>
    <col min="4295" max="4296" width="17.140625" style="62" customWidth="1"/>
    <col min="4297" max="4336" width="8.85546875" style="62" hidden="1" customWidth="1"/>
    <col min="4337" max="4544" width="8.85546875" style="62"/>
    <col min="4545" max="4545" width="5.5703125" style="62" customWidth="1"/>
    <col min="4546" max="4546" width="60.5703125" style="62" customWidth="1"/>
    <col min="4547" max="4547" width="68.140625" style="62" customWidth="1"/>
    <col min="4548" max="4548" width="12.42578125" style="62" customWidth="1"/>
    <col min="4549" max="4549" width="15.42578125" style="62" customWidth="1"/>
    <col min="4550" max="4550" width="24.140625" style="62" customWidth="1"/>
    <col min="4551" max="4552" width="17.140625" style="62" customWidth="1"/>
    <col min="4553" max="4592" width="8.85546875" style="62" hidden="1" customWidth="1"/>
    <col min="4593" max="4800" width="8.85546875" style="62"/>
    <col min="4801" max="4801" width="5.5703125" style="62" customWidth="1"/>
    <col min="4802" max="4802" width="60.5703125" style="62" customWidth="1"/>
    <col min="4803" max="4803" width="68.140625" style="62" customWidth="1"/>
    <col min="4804" max="4804" width="12.42578125" style="62" customWidth="1"/>
    <col min="4805" max="4805" width="15.42578125" style="62" customWidth="1"/>
    <col min="4806" max="4806" width="24.140625" style="62" customWidth="1"/>
    <col min="4807" max="4808" width="17.140625" style="62" customWidth="1"/>
    <col min="4809" max="4848" width="8.85546875" style="62" hidden="1" customWidth="1"/>
    <col min="4849" max="5056" width="8.85546875" style="62"/>
    <col min="5057" max="5057" width="5.5703125" style="62" customWidth="1"/>
    <col min="5058" max="5058" width="60.5703125" style="62" customWidth="1"/>
    <col min="5059" max="5059" width="68.140625" style="62" customWidth="1"/>
    <col min="5060" max="5060" width="12.42578125" style="62" customWidth="1"/>
    <col min="5061" max="5061" width="15.42578125" style="62" customWidth="1"/>
    <col min="5062" max="5062" width="24.140625" style="62" customWidth="1"/>
    <col min="5063" max="5064" width="17.140625" style="62" customWidth="1"/>
    <col min="5065" max="5104" width="8.85546875" style="62" hidden="1" customWidth="1"/>
    <col min="5105" max="5312" width="8.85546875" style="62"/>
    <col min="5313" max="5313" width="5.5703125" style="62" customWidth="1"/>
    <col min="5314" max="5314" width="60.5703125" style="62" customWidth="1"/>
    <col min="5315" max="5315" width="68.140625" style="62" customWidth="1"/>
    <col min="5316" max="5316" width="12.42578125" style="62" customWidth="1"/>
    <col min="5317" max="5317" width="15.42578125" style="62" customWidth="1"/>
    <col min="5318" max="5318" width="24.140625" style="62" customWidth="1"/>
    <col min="5319" max="5320" width="17.140625" style="62" customWidth="1"/>
    <col min="5321" max="5360" width="8.85546875" style="62" hidden="1" customWidth="1"/>
    <col min="5361" max="5568" width="8.85546875" style="62"/>
    <col min="5569" max="5569" width="5.5703125" style="62" customWidth="1"/>
    <col min="5570" max="5570" width="60.5703125" style="62" customWidth="1"/>
    <col min="5571" max="5571" width="68.140625" style="62" customWidth="1"/>
    <col min="5572" max="5572" width="12.42578125" style="62" customWidth="1"/>
    <col min="5573" max="5573" width="15.42578125" style="62" customWidth="1"/>
    <col min="5574" max="5574" width="24.140625" style="62" customWidth="1"/>
    <col min="5575" max="5576" width="17.140625" style="62" customWidth="1"/>
    <col min="5577" max="5616" width="8.85546875" style="62" hidden="1" customWidth="1"/>
    <col min="5617" max="5824" width="8.85546875" style="62"/>
    <col min="5825" max="5825" width="5.5703125" style="62" customWidth="1"/>
    <col min="5826" max="5826" width="60.5703125" style="62" customWidth="1"/>
    <col min="5827" max="5827" width="68.140625" style="62" customWidth="1"/>
    <col min="5828" max="5828" width="12.42578125" style="62" customWidth="1"/>
    <col min="5829" max="5829" width="15.42578125" style="62" customWidth="1"/>
    <col min="5830" max="5830" width="24.140625" style="62" customWidth="1"/>
    <col min="5831" max="5832" width="17.140625" style="62" customWidth="1"/>
    <col min="5833" max="5872" width="8.85546875" style="62" hidden="1" customWidth="1"/>
    <col min="5873" max="6080" width="8.85546875" style="62"/>
    <col min="6081" max="6081" width="5.5703125" style="62" customWidth="1"/>
    <col min="6082" max="6082" width="60.5703125" style="62" customWidth="1"/>
    <col min="6083" max="6083" width="68.140625" style="62" customWidth="1"/>
    <col min="6084" max="6084" width="12.42578125" style="62" customWidth="1"/>
    <col min="6085" max="6085" width="15.42578125" style="62" customWidth="1"/>
    <col min="6086" max="6086" width="24.140625" style="62" customWidth="1"/>
    <col min="6087" max="6088" width="17.140625" style="62" customWidth="1"/>
    <col min="6089" max="6128" width="8.85546875" style="62" hidden="1" customWidth="1"/>
    <col min="6129" max="6336" width="8.85546875" style="62"/>
    <col min="6337" max="6337" width="5.5703125" style="62" customWidth="1"/>
    <col min="6338" max="6338" width="60.5703125" style="62" customWidth="1"/>
    <col min="6339" max="6339" width="68.140625" style="62" customWidth="1"/>
    <col min="6340" max="6340" width="12.42578125" style="62" customWidth="1"/>
    <col min="6341" max="6341" width="15.42578125" style="62" customWidth="1"/>
    <col min="6342" max="6342" width="24.140625" style="62" customWidth="1"/>
    <col min="6343" max="6344" width="17.140625" style="62" customWidth="1"/>
    <col min="6345" max="6384" width="8.85546875" style="62" hidden="1" customWidth="1"/>
    <col min="6385" max="6592" width="8.85546875" style="62"/>
    <col min="6593" max="6593" width="5.5703125" style="62" customWidth="1"/>
    <col min="6594" max="6594" width="60.5703125" style="62" customWidth="1"/>
    <col min="6595" max="6595" width="68.140625" style="62" customWidth="1"/>
    <col min="6596" max="6596" width="12.42578125" style="62" customWidth="1"/>
    <col min="6597" max="6597" width="15.42578125" style="62" customWidth="1"/>
    <col min="6598" max="6598" width="24.140625" style="62" customWidth="1"/>
    <col min="6599" max="6600" width="17.140625" style="62" customWidth="1"/>
    <col min="6601" max="6640" width="8.85546875" style="62" hidden="1" customWidth="1"/>
    <col min="6641" max="6848" width="8.85546875" style="62"/>
    <col min="6849" max="6849" width="5.5703125" style="62" customWidth="1"/>
    <col min="6850" max="6850" width="60.5703125" style="62" customWidth="1"/>
    <col min="6851" max="6851" width="68.140625" style="62" customWidth="1"/>
    <col min="6852" max="6852" width="12.42578125" style="62" customWidth="1"/>
    <col min="6853" max="6853" width="15.42578125" style="62" customWidth="1"/>
    <col min="6854" max="6854" width="24.140625" style="62" customWidth="1"/>
    <col min="6855" max="6856" width="17.140625" style="62" customWidth="1"/>
    <col min="6857" max="6896" width="8.85546875" style="62" hidden="1" customWidth="1"/>
    <col min="6897" max="7104" width="8.85546875" style="62"/>
    <col min="7105" max="7105" width="5.5703125" style="62" customWidth="1"/>
    <col min="7106" max="7106" width="60.5703125" style="62" customWidth="1"/>
    <col min="7107" max="7107" width="68.140625" style="62" customWidth="1"/>
    <col min="7108" max="7108" width="12.42578125" style="62" customWidth="1"/>
    <col min="7109" max="7109" width="15.42578125" style="62" customWidth="1"/>
    <col min="7110" max="7110" width="24.140625" style="62" customWidth="1"/>
    <col min="7111" max="7112" width="17.140625" style="62" customWidth="1"/>
    <col min="7113" max="7152" width="8.85546875" style="62" hidden="1" customWidth="1"/>
    <col min="7153" max="7360" width="8.85546875" style="62"/>
    <col min="7361" max="7361" width="5.5703125" style="62" customWidth="1"/>
    <col min="7362" max="7362" width="60.5703125" style="62" customWidth="1"/>
    <col min="7363" max="7363" width="68.140625" style="62" customWidth="1"/>
    <col min="7364" max="7364" width="12.42578125" style="62" customWidth="1"/>
    <col min="7365" max="7365" width="15.42578125" style="62" customWidth="1"/>
    <col min="7366" max="7366" width="24.140625" style="62" customWidth="1"/>
    <col min="7367" max="7368" width="17.140625" style="62" customWidth="1"/>
    <col min="7369" max="7408" width="8.85546875" style="62" hidden="1" customWidth="1"/>
    <col min="7409" max="7616" width="8.85546875" style="62"/>
    <col min="7617" max="7617" width="5.5703125" style="62" customWidth="1"/>
    <col min="7618" max="7618" width="60.5703125" style="62" customWidth="1"/>
    <col min="7619" max="7619" width="68.140625" style="62" customWidth="1"/>
    <col min="7620" max="7620" width="12.42578125" style="62" customWidth="1"/>
    <col min="7621" max="7621" width="15.42578125" style="62" customWidth="1"/>
    <col min="7622" max="7622" width="24.140625" style="62" customWidth="1"/>
    <col min="7623" max="7624" width="17.140625" style="62" customWidth="1"/>
    <col min="7625" max="7664" width="8.85546875" style="62" hidden="1" customWidth="1"/>
    <col min="7665" max="7872" width="8.85546875" style="62"/>
    <col min="7873" max="7873" width="5.5703125" style="62" customWidth="1"/>
    <col min="7874" max="7874" width="60.5703125" style="62" customWidth="1"/>
    <col min="7875" max="7875" width="68.140625" style="62" customWidth="1"/>
    <col min="7876" max="7876" width="12.42578125" style="62" customWidth="1"/>
    <col min="7877" max="7877" width="15.42578125" style="62" customWidth="1"/>
    <col min="7878" max="7878" width="24.140625" style="62" customWidth="1"/>
    <col min="7879" max="7880" width="17.140625" style="62" customWidth="1"/>
    <col min="7881" max="7920" width="8.85546875" style="62" hidden="1" customWidth="1"/>
    <col min="7921" max="8128" width="8.85546875" style="62"/>
    <col min="8129" max="8129" width="5.5703125" style="62" customWidth="1"/>
    <col min="8130" max="8130" width="60.5703125" style="62" customWidth="1"/>
    <col min="8131" max="8131" width="68.140625" style="62" customWidth="1"/>
    <col min="8132" max="8132" width="12.42578125" style="62" customWidth="1"/>
    <col min="8133" max="8133" width="15.42578125" style="62" customWidth="1"/>
    <col min="8134" max="8134" width="24.140625" style="62" customWidth="1"/>
    <col min="8135" max="8136" width="17.140625" style="62" customWidth="1"/>
    <col min="8137" max="8176" width="8.85546875" style="62" hidden="1" customWidth="1"/>
    <col min="8177" max="8384" width="8.85546875" style="62"/>
    <col min="8385" max="8385" width="5.5703125" style="62" customWidth="1"/>
    <col min="8386" max="8386" width="60.5703125" style="62" customWidth="1"/>
    <col min="8387" max="8387" width="68.140625" style="62" customWidth="1"/>
    <col min="8388" max="8388" width="12.42578125" style="62" customWidth="1"/>
    <col min="8389" max="8389" width="15.42578125" style="62" customWidth="1"/>
    <col min="8390" max="8390" width="24.140625" style="62" customWidth="1"/>
    <col min="8391" max="8392" width="17.140625" style="62" customWidth="1"/>
    <col min="8393" max="8432" width="8.85546875" style="62" hidden="1" customWidth="1"/>
    <col min="8433" max="8640" width="8.85546875" style="62"/>
    <col min="8641" max="8641" width="5.5703125" style="62" customWidth="1"/>
    <col min="8642" max="8642" width="60.5703125" style="62" customWidth="1"/>
    <col min="8643" max="8643" width="68.140625" style="62" customWidth="1"/>
    <col min="8644" max="8644" width="12.42578125" style="62" customWidth="1"/>
    <col min="8645" max="8645" width="15.42578125" style="62" customWidth="1"/>
    <col min="8646" max="8646" width="24.140625" style="62" customWidth="1"/>
    <col min="8647" max="8648" width="17.140625" style="62" customWidth="1"/>
    <col min="8649" max="8688" width="8.85546875" style="62" hidden="1" customWidth="1"/>
    <col min="8689" max="8896" width="8.85546875" style="62"/>
    <col min="8897" max="8897" width="5.5703125" style="62" customWidth="1"/>
    <col min="8898" max="8898" width="60.5703125" style="62" customWidth="1"/>
    <col min="8899" max="8899" width="68.140625" style="62" customWidth="1"/>
    <col min="8900" max="8900" width="12.42578125" style="62" customWidth="1"/>
    <col min="8901" max="8901" width="15.42578125" style="62" customWidth="1"/>
    <col min="8902" max="8902" width="24.140625" style="62" customWidth="1"/>
    <col min="8903" max="8904" width="17.140625" style="62" customWidth="1"/>
    <col min="8905" max="8944" width="8.85546875" style="62" hidden="1" customWidth="1"/>
    <col min="8945" max="9152" width="8.85546875" style="62"/>
    <col min="9153" max="9153" width="5.5703125" style="62" customWidth="1"/>
    <col min="9154" max="9154" width="60.5703125" style="62" customWidth="1"/>
    <col min="9155" max="9155" width="68.140625" style="62" customWidth="1"/>
    <col min="9156" max="9156" width="12.42578125" style="62" customWidth="1"/>
    <col min="9157" max="9157" width="15.42578125" style="62" customWidth="1"/>
    <col min="9158" max="9158" width="24.140625" style="62" customWidth="1"/>
    <col min="9159" max="9160" width="17.140625" style="62" customWidth="1"/>
    <col min="9161" max="9200" width="8.85546875" style="62" hidden="1" customWidth="1"/>
    <col min="9201" max="9408" width="8.85546875" style="62"/>
    <col min="9409" max="9409" width="5.5703125" style="62" customWidth="1"/>
    <col min="9410" max="9410" width="60.5703125" style="62" customWidth="1"/>
    <col min="9411" max="9411" width="68.140625" style="62" customWidth="1"/>
    <col min="9412" max="9412" width="12.42578125" style="62" customWidth="1"/>
    <col min="9413" max="9413" width="15.42578125" style="62" customWidth="1"/>
    <col min="9414" max="9414" width="24.140625" style="62" customWidth="1"/>
    <col min="9415" max="9416" width="17.140625" style="62" customWidth="1"/>
    <col min="9417" max="9456" width="8.85546875" style="62" hidden="1" customWidth="1"/>
    <col min="9457" max="9664" width="8.85546875" style="62"/>
    <col min="9665" max="9665" width="5.5703125" style="62" customWidth="1"/>
    <col min="9666" max="9666" width="60.5703125" style="62" customWidth="1"/>
    <col min="9667" max="9667" width="68.140625" style="62" customWidth="1"/>
    <col min="9668" max="9668" width="12.42578125" style="62" customWidth="1"/>
    <col min="9669" max="9669" width="15.42578125" style="62" customWidth="1"/>
    <col min="9670" max="9670" width="24.140625" style="62" customWidth="1"/>
    <col min="9671" max="9672" width="17.140625" style="62" customWidth="1"/>
    <col min="9673" max="9712" width="8.85546875" style="62" hidden="1" customWidth="1"/>
    <col min="9713" max="9920" width="8.85546875" style="62"/>
    <col min="9921" max="9921" width="5.5703125" style="62" customWidth="1"/>
    <col min="9922" max="9922" width="60.5703125" style="62" customWidth="1"/>
    <col min="9923" max="9923" width="68.140625" style="62" customWidth="1"/>
    <col min="9924" max="9924" width="12.42578125" style="62" customWidth="1"/>
    <col min="9925" max="9925" width="15.42578125" style="62" customWidth="1"/>
    <col min="9926" max="9926" width="24.140625" style="62" customWidth="1"/>
    <col min="9927" max="9928" width="17.140625" style="62" customWidth="1"/>
    <col min="9929" max="9968" width="8.85546875" style="62" hidden="1" customWidth="1"/>
    <col min="9969" max="10176" width="8.85546875" style="62"/>
    <col min="10177" max="10177" width="5.5703125" style="62" customWidth="1"/>
    <col min="10178" max="10178" width="60.5703125" style="62" customWidth="1"/>
    <col min="10179" max="10179" width="68.140625" style="62" customWidth="1"/>
    <col min="10180" max="10180" width="12.42578125" style="62" customWidth="1"/>
    <col min="10181" max="10181" width="15.42578125" style="62" customWidth="1"/>
    <col min="10182" max="10182" width="24.140625" style="62" customWidth="1"/>
    <col min="10183" max="10184" width="17.140625" style="62" customWidth="1"/>
    <col min="10185" max="10224" width="8.85546875" style="62" hidden="1" customWidth="1"/>
    <col min="10225" max="10432" width="8.85546875" style="62"/>
    <col min="10433" max="10433" width="5.5703125" style="62" customWidth="1"/>
    <col min="10434" max="10434" width="60.5703125" style="62" customWidth="1"/>
    <col min="10435" max="10435" width="68.140625" style="62" customWidth="1"/>
    <col min="10436" max="10436" width="12.42578125" style="62" customWidth="1"/>
    <col min="10437" max="10437" width="15.42578125" style="62" customWidth="1"/>
    <col min="10438" max="10438" width="24.140625" style="62" customWidth="1"/>
    <col min="10439" max="10440" width="17.140625" style="62" customWidth="1"/>
    <col min="10441" max="10480" width="8.85546875" style="62" hidden="1" customWidth="1"/>
    <col min="10481" max="10688" width="8.85546875" style="62"/>
    <col min="10689" max="10689" width="5.5703125" style="62" customWidth="1"/>
    <col min="10690" max="10690" width="60.5703125" style="62" customWidth="1"/>
    <col min="10691" max="10691" width="68.140625" style="62" customWidth="1"/>
    <col min="10692" max="10692" width="12.42578125" style="62" customWidth="1"/>
    <col min="10693" max="10693" width="15.42578125" style="62" customWidth="1"/>
    <col min="10694" max="10694" width="24.140625" style="62" customWidth="1"/>
    <col min="10695" max="10696" width="17.140625" style="62" customWidth="1"/>
    <col min="10697" max="10736" width="8.85546875" style="62" hidden="1" customWidth="1"/>
    <col min="10737" max="10944" width="8.85546875" style="62"/>
    <col min="10945" max="10945" width="5.5703125" style="62" customWidth="1"/>
    <col min="10946" max="10946" width="60.5703125" style="62" customWidth="1"/>
    <col min="10947" max="10947" width="68.140625" style="62" customWidth="1"/>
    <col min="10948" max="10948" width="12.42578125" style="62" customWidth="1"/>
    <col min="10949" max="10949" width="15.42578125" style="62" customWidth="1"/>
    <col min="10950" max="10950" width="24.140625" style="62" customWidth="1"/>
    <col min="10951" max="10952" width="17.140625" style="62" customWidth="1"/>
    <col min="10953" max="10992" width="8.85546875" style="62" hidden="1" customWidth="1"/>
    <col min="10993" max="11200" width="8.85546875" style="62"/>
    <col min="11201" max="11201" width="5.5703125" style="62" customWidth="1"/>
    <col min="11202" max="11202" width="60.5703125" style="62" customWidth="1"/>
    <col min="11203" max="11203" width="68.140625" style="62" customWidth="1"/>
    <col min="11204" max="11204" width="12.42578125" style="62" customWidth="1"/>
    <col min="11205" max="11205" width="15.42578125" style="62" customWidth="1"/>
    <col min="11206" max="11206" width="24.140625" style="62" customWidth="1"/>
    <col min="11207" max="11208" width="17.140625" style="62" customWidth="1"/>
    <col min="11209" max="11248" width="8.85546875" style="62" hidden="1" customWidth="1"/>
    <col min="11249" max="11456" width="8.85546875" style="62"/>
    <col min="11457" max="11457" width="5.5703125" style="62" customWidth="1"/>
    <col min="11458" max="11458" width="60.5703125" style="62" customWidth="1"/>
    <col min="11459" max="11459" width="68.140625" style="62" customWidth="1"/>
    <col min="11460" max="11460" width="12.42578125" style="62" customWidth="1"/>
    <col min="11461" max="11461" width="15.42578125" style="62" customWidth="1"/>
    <col min="11462" max="11462" width="24.140625" style="62" customWidth="1"/>
    <col min="11463" max="11464" width="17.140625" style="62" customWidth="1"/>
    <col min="11465" max="11504" width="8.85546875" style="62" hidden="1" customWidth="1"/>
    <col min="11505" max="11712" width="8.85546875" style="62"/>
    <col min="11713" max="11713" width="5.5703125" style="62" customWidth="1"/>
    <col min="11714" max="11714" width="60.5703125" style="62" customWidth="1"/>
    <col min="11715" max="11715" width="68.140625" style="62" customWidth="1"/>
    <col min="11716" max="11716" width="12.42578125" style="62" customWidth="1"/>
    <col min="11717" max="11717" width="15.42578125" style="62" customWidth="1"/>
    <col min="11718" max="11718" width="24.140625" style="62" customWidth="1"/>
    <col min="11719" max="11720" width="17.140625" style="62" customWidth="1"/>
    <col min="11721" max="11760" width="8.85546875" style="62" hidden="1" customWidth="1"/>
    <col min="11761" max="11968" width="8.85546875" style="62"/>
    <col min="11969" max="11969" width="5.5703125" style="62" customWidth="1"/>
    <col min="11970" max="11970" width="60.5703125" style="62" customWidth="1"/>
    <col min="11971" max="11971" width="68.140625" style="62" customWidth="1"/>
    <col min="11972" max="11972" width="12.42578125" style="62" customWidth="1"/>
    <col min="11973" max="11973" width="15.42578125" style="62" customWidth="1"/>
    <col min="11974" max="11974" width="24.140625" style="62" customWidth="1"/>
    <col min="11975" max="11976" width="17.140625" style="62" customWidth="1"/>
    <col min="11977" max="12016" width="8.85546875" style="62" hidden="1" customWidth="1"/>
    <col min="12017" max="12224" width="8.85546875" style="62"/>
    <col min="12225" max="12225" width="5.5703125" style="62" customWidth="1"/>
    <col min="12226" max="12226" width="60.5703125" style="62" customWidth="1"/>
    <col min="12227" max="12227" width="68.140625" style="62" customWidth="1"/>
    <col min="12228" max="12228" width="12.42578125" style="62" customWidth="1"/>
    <col min="12229" max="12229" width="15.42578125" style="62" customWidth="1"/>
    <col min="12230" max="12230" width="24.140625" style="62" customWidth="1"/>
    <col min="12231" max="12232" width="17.140625" style="62" customWidth="1"/>
    <col min="12233" max="12272" width="8.85546875" style="62" hidden="1" customWidth="1"/>
    <col min="12273" max="12480" width="8.85546875" style="62"/>
    <col min="12481" max="12481" width="5.5703125" style="62" customWidth="1"/>
    <col min="12482" max="12482" width="60.5703125" style="62" customWidth="1"/>
    <col min="12483" max="12483" width="68.140625" style="62" customWidth="1"/>
    <col min="12484" max="12484" width="12.42578125" style="62" customWidth="1"/>
    <col min="12485" max="12485" width="15.42578125" style="62" customWidth="1"/>
    <col min="12486" max="12486" width="24.140625" style="62" customWidth="1"/>
    <col min="12487" max="12488" width="17.140625" style="62" customWidth="1"/>
    <col min="12489" max="12528" width="8.85546875" style="62" hidden="1" customWidth="1"/>
    <col min="12529" max="12736" width="8.85546875" style="62"/>
    <col min="12737" max="12737" width="5.5703125" style="62" customWidth="1"/>
    <col min="12738" max="12738" width="60.5703125" style="62" customWidth="1"/>
    <col min="12739" max="12739" width="68.140625" style="62" customWidth="1"/>
    <col min="12740" max="12740" width="12.42578125" style="62" customWidth="1"/>
    <col min="12741" max="12741" width="15.42578125" style="62" customWidth="1"/>
    <col min="12742" max="12742" width="24.140625" style="62" customWidth="1"/>
    <col min="12743" max="12744" width="17.140625" style="62" customWidth="1"/>
    <col min="12745" max="12784" width="8.85546875" style="62" hidden="1" customWidth="1"/>
    <col min="12785" max="12992" width="8.85546875" style="62"/>
    <col min="12993" max="12993" width="5.5703125" style="62" customWidth="1"/>
    <col min="12994" max="12994" width="60.5703125" style="62" customWidth="1"/>
    <col min="12995" max="12995" width="68.140625" style="62" customWidth="1"/>
    <col min="12996" max="12996" width="12.42578125" style="62" customWidth="1"/>
    <col min="12997" max="12997" width="15.42578125" style="62" customWidth="1"/>
    <col min="12998" max="12998" width="24.140625" style="62" customWidth="1"/>
    <col min="12999" max="13000" width="17.140625" style="62" customWidth="1"/>
    <col min="13001" max="13040" width="8.85546875" style="62" hidden="1" customWidth="1"/>
    <col min="13041" max="13248" width="8.85546875" style="62"/>
    <col min="13249" max="13249" width="5.5703125" style="62" customWidth="1"/>
    <col min="13250" max="13250" width="60.5703125" style="62" customWidth="1"/>
    <col min="13251" max="13251" width="68.140625" style="62" customWidth="1"/>
    <col min="13252" max="13252" width="12.42578125" style="62" customWidth="1"/>
    <col min="13253" max="13253" width="15.42578125" style="62" customWidth="1"/>
    <col min="13254" max="13254" width="24.140625" style="62" customWidth="1"/>
    <col min="13255" max="13256" width="17.140625" style="62" customWidth="1"/>
    <col min="13257" max="13296" width="8.85546875" style="62" hidden="1" customWidth="1"/>
    <col min="13297" max="13504" width="8.85546875" style="62"/>
    <col min="13505" max="13505" width="5.5703125" style="62" customWidth="1"/>
    <col min="13506" max="13506" width="60.5703125" style="62" customWidth="1"/>
    <col min="13507" max="13507" width="68.140625" style="62" customWidth="1"/>
    <col min="13508" max="13508" width="12.42578125" style="62" customWidth="1"/>
    <col min="13509" max="13509" width="15.42578125" style="62" customWidth="1"/>
    <col min="13510" max="13510" width="24.140625" style="62" customWidth="1"/>
    <col min="13511" max="13512" width="17.140625" style="62" customWidth="1"/>
    <col min="13513" max="13552" width="8.85546875" style="62" hidden="1" customWidth="1"/>
    <col min="13553" max="13760" width="8.85546875" style="62"/>
    <col min="13761" max="13761" width="5.5703125" style="62" customWidth="1"/>
    <col min="13762" max="13762" width="60.5703125" style="62" customWidth="1"/>
    <col min="13763" max="13763" width="68.140625" style="62" customWidth="1"/>
    <col min="13764" max="13764" width="12.42578125" style="62" customWidth="1"/>
    <col min="13765" max="13765" width="15.42578125" style="62" customWidth="1"/>
    <col min="13766" max="13766" width="24.140625" style="62" customWidth="1"/>
    <col min="13767" max="13768" width="17.140625" style="62" customWidth="1"/>
    <col min="13769" max="13808" width="8.85546875" style="62" hidden="1" customWidth="1"/>
    <col min="13809" max="14016" width="8.85546875" style="62"/>
    <col min="14017" max="14017" width="5.5703125" style="62" customWidth="1"/>
    <col min="14018" max="14018" width="60.5703125" style="62" customWidth="1"/>
    <col min="14019" max="14019" width="68.140625" style="62" customWidth="1"/>
    <col min="14020" max="14020" width="12.42578125" style="62" customWidth="1"/>
    <col min="14021" max="14021" width="15.42578125" style="62" customWidth="1"/>
    <col min="14022" max="14022" width="24.140625" style="62" customWidth="1"/>
    <col min="14023" max="14024" width="17.140625" style="62" customWidth="1"/>
    <col min="14025" max="14064" width="8.85546875" style="62" hidden="1" customWidth="1"/>
    <col min="14065" max="14272" width="8.85546875" style="62"/>
    <col min="14273" max="14273" width="5.5703125" style="62" customWidth="1"/>
    <col min="14274" max="14274" width="60.5703125" style="62" customWidth="1"/>
    <col min="14275" max="14275" width="68.140625" style="62" customWidth="1"/>
    <col min="14276" max="14276" width="12.42578125" style="62" customWidth="1"/>
    <col min="14277" max="14277" width="15.42578125" style="62" customWidth="1"/>
    <col min="14278" max="14278" width="24.140625" style="62" customWidth="1"/>
    <col min="14279" max="14280" width="17.140625" style="62" customWidth="1"/>
    <col min="14281" max="14320" width="8.85546875" style="62" hidden="1" customWidth="1"/>
    <col min="14321" max="14528" width="8.85546875" style="62"/>
    <col min="14529" max="14529" width="5.5703125" style="62" customWidth="1"/>
    <col min="14530" max="14530" width="60.5703125" style="62" customWidth="1"/>
    <col min="14531" max="14531" width="68.140625" style="62" customWidth="1"/>
    <col min="14532" max="14532" width="12.42578125" style="62" customWidth="1"/>
    <col min="14533" max="14533" width="15.42578125" style="62" customWidth="1"/>
    <col min="14534" max="14534" width="24.140625" style="62" customWidth="1"/>
    <col min="14535" max="14536" width="17.140625" style="62" customWidth="1"/>
    <col min="14537" max="14576" width="8.85546875" style="62" hidden="1" customWidth="1"/>
    <col min="14577" max="14784" width="8.85546875" style="62"/>
    <col min="14785" max="14785" width="5.5703125" style="62" customWidth="1"/>
    <col min="14786" max="14786" width="60.5703125" style="62" customWidth="1"/>
    <col min="14787" max="14787" width="68.140625" style="62" customWidth="1"/>
    <col min="14788" max="14788" width="12.42578125" style="62" customWidth="1"/>
    <col min="14789" max="14789" width="15.42578125" style="62" customWidth="1"/>
    <col min="14790" max="14790" width="24.140625" style="62" customWidth="1"/>
    <col min="14791" max="14792" width="17.140625" style="62" customWidth="1"/>
    <col min="14793" max="14832" width="8.85546875" style="62" hidden="1" customWidth="1"/>
    <col min="14833" max="15040" width="8.85546875" style="62"/>
    <col min="15041" max="15041" width="5.5703125" style="62" customWidth="1"/>
    <col min="15042" max="15042" width="60.5703125" style="62" customWidth="1"/>
    <col min="15043" max="15043" width="68.140625" style="62" customWidth="1"/>
    <col min="15044" max="15044" width="12.42578125" style="62" customWidth="1"/>
    <col min="15045" max="15045" width="15.42578125" style="62" customWidth="1"/>
    <col min="15046" max="15046" width="24.140625" style="62" customWidth="1"/>
    <col min="15047" max="15048" width="17.140625" style="62" customWidth="1"/>
    <col min="15049" max="15088" width="8.85546875" style="62" hidden="1" customWidth="1"/>
    <col min="15089" max="15296" width="8.85546875" style="62"/>
    <col min="15297" max="15297" width="5.5703125" style="62" customWidth="1"/>
    <col min="15298" max="15298" width="60.5703125" style="62" customWidth="1"/>
    <col min="15299" max="15299" width="68.140625" style="62" customWidth="1"/>
    <col min="15300" max="15300" width="12.42578125" style="62" customWidth="1"/>
    <col min="15301" max="15301" width="15.42578125" style="62" customWidth="1"/>
    <col min="15302" max="15302" width="24.140625" style="62" customWidth="1"/>
    <col min="15303" max="15304" width="17.140625" style="62" customWidth="1"/>
    <col min="15305" max="15344" width="8.85546875" style="62" hidden="1" customWidth="1"/>
    <col min="15345" max="15552" width="8.85546875" style="62"/>
    <col min="15553" max="15553" width="5.5703125" style="62" customWidth="1"/>
    <col min="15554" max="15554" width="60.5703125" style="62" customWidth="1"/>
    <col min="15555" max="15555" width="68.140625" style="62" customWidth="1"/>
    <col min="15556" max="15556" width="12.42578125" style="62" customWidth="1"/>
    <col min="15557" max="15557" width="15.42578125" style="62" customWidth="1"/>
    <col min="15558" max="15558" width="24.140625" style="62" customWidth="1"/>
    <col min="15559" max="15560" width="17.140625" style="62" customWidth="1"/>
    <col min="15561" max="15600" width="8.85546875" style="62" hidden="1" customWidth="1"/>
    <col min="15601" max="15808" width="8.85546875" style="62"/>
    <col min="15809" max="15809" width="5.5703125" style="62" customWidth="1"/>
    <col min="15810" max="15810" width="60.5703125" style="62" customWidth="1"/>
    <col min="15811" max="15811" width="68.140625" style="62" customWidth="1"/>
    <col min="15812" max="15812" width="12.42578125" style="62" customWidth="1"/>
    <col min="15813" max="15813" width="15.42578125" style="62" customWidth="1"/>
    <col min="15814" max="15814" width="24.140625" style="62" customWidth="1"/>
    <col min="15815" max="15816" width="17.140625" style="62" customWidth="1"/>
    <col min="15817" max="15856" width="8.85546875" style="62" hidden="1" customWidth="1"/>
    <col min="15857" max="16064" width="8.85546875" style="62"/>
    <col min="16065" max="16065" width="5.5703125" style="62" customWidth="1"/>
    <col min="16066" max="16066" width="60.5703125" style="62" customWidth="1"/>
    <col min="16067" max="16067" width="68.140625" style="62" customWidth="1"/>
    <col min="16068" max="16068" width="12.42578125" style="62" customWidth="1"/>
    <col min="16069" max="16069" width="15.42578125" style="62" customWidth="1"/>
    <col min="16070" max="16070" width="24.140625" style="62" customWidth="1"/>
    <col min="16071" max="16072" width="17.140625" style="62" customWidth="1"/>
    <col min="16073" max="16112" width="8.85546875" style="62" hidden="1" customWidth="1"/>
    <col min="16113" max="16384" width="8.85546875" style="62"/>
  </cols>
  <sheetData>
    <row r="1" spans="1:8">
      <c r="A1" s="299" t="s">
        <v>383</v>
      </c>
      <c r="B1" s="299"/>
      <c r="C1" s="299"/>
      <c r="D1" s="299"/>
      <c r="E1" s="299"/>
      <c r="F1" s="299"/>
      <c r="G1" s="299"/>
    </row>
    <row r="2" spans="1:8">
      <c r="A2" s="299" t="s">
        <v>384</v>
      </c>
      <c r="B2" s="299"/>
      <c r="C2" s="299"/>
      <c r="D2" s="299"/>
      <c r="E2" s="299"/>
      <c r="F2" s="299"/>
      <c r="G2" s="299"/>
    </row>
    <row r="3" spans="1:8">
      <c r="A3" s="300"/>
      <c r="B3" s="300"/>
      <c r="C3" s="182"/>
      <c r="D3" s="182"/>
      <c r="E3" s="183"/>
      <c r="F3" s="184"/>
    </row>
    <row r="4" spans="1:8" ht="60.75" customHeight="1">
      <c r="A4" s="301"/>
      <c r="B4" s="301"/>
      <c r="C4" s="302" t="str">
        <f>+'Grand Summary'!C4:E4</f>
        <v>"М-39" халқаро автомобил йўлининг Зангиота туманидан ўтган аҳоли гавжум бўлган 819 км қисмида пиёдалар учун хавфсиз ер ости ўтиш йўлагини қуриш 
(ПҚ-165 ФРРУ) обектининг ишчи лойиҳасини ишлаб чиқишга</v>
      </c>
      <c r="D4" s="302"/>
      <c r="E4" s="302"/>
      <c r="F4" s="302"/>
      <c r="G4" s="302"/>
    </row>
    <row r="5" spans="1:8">
      <c r="A5" s="300"/>
      <c r="B5" s="300"/>
      <c r="E5" s="185"/>
      <c r="F5" s="186"/>
      <c r="G5" s="186"/>
    </row>
    <row r="6" spans="1:8" ht="47.25">
      <c r="A6" s="187" t="s">
        <v>59</v>
      </c>
      <c r="B6" s="187" t="s">
        <v>60</v>
      </c>
      <c r="C6" s="187" t="s">
        <v>61</v>
      </c>
      <c r="D6" s="86" t="s">
        <v>62</v>
      </c>
      <c r="E6" s="188" t="s">
        <v>63</v>
      </c>
      <c r="F6" s="86" t="s">
        <v>64</v>
      </c>
      <c r="G6" s="86" t="s">
        <v>65</v>
      </c>
    </row>
    <row r="7" spans="1:8">
      <c r="A7" s="79"/>
      <c r="B7" s="189" t="s">
        <v>385</v>
      </c>
      <c r="C7" s="187" t="s">
        <v>386</v>
      </c>
      <c r="D7" s="190"/>
      <c r="E7" s="191"/>
      <c r="F7" s="79"/>
      <c r="G7" s="190"/>
    </row>
    <row r="8" spans="1:8" s="177" customFormat="1">
      <c r="A8" s="16">
        <v>401</v>
      </c>
      <c r="B8" s="35" t="s">
        <v>387</v>
      </c>
      <c r="C8" s="35" t="s">
        <v>388</v>
      </c>
      <c r="D8" s="192"/>
      <c r="E8" s="193"/>
      <c r="F8" s="88"/>
      <c r="G8" s="89"/>
    </row>
    <row r="9" spans="1:8" ht="25.5">
      <c r="A9" s="83" t="s">
        <v>389</v>
      </c>
      <c r="B9" s="33" t="s">
        <v>390</v>
      </c>
      <c r="C9" s="32" t="s">
        <v>391</v>
      </c>
      <c r="D9" s="24" t="s">
        <v>126</v>
      </c>
      <c r="E9" s="24">
        <v>1</v>
      </c>
      <c r="F9" s="88"/>
      <c r="G9" s="89"/>
    </row>
    <row r="10" spans="1:8" s="177" customFormat="1" ht="38.25">
      <c r="A10" s="83" t="s">
        <v>392</v>
      </c>
      <c r="B10" s="33" t="s">
        <v>393</v>
      </c>
      <c r="C10" s="32" t="s">
        <v>394</v>
      </c>
      <c r="D10" s="24" t="s">
        <v>395</v>
      </c>
      <c r="E10" s="24">
        <v>36.5</v>
      </c>
      <c r="F10" s="88"/>
      <c r="G10" s="89">
        <f>+F10*E10</f>
        <v>0</v>
      </c>
      <c r="H10" s="194"/>
    </row>
    <row r="11" spans="1:8" s="177" customFormat="1">
      <c r="A11" s="83" t="s">
        <v>396</v>
      </c>
      <c r="B11" s="33" t="s">
        <v>397</v>
      </c>
      <c r="C11" s="32" t="s">
        <v>398</v>
      </c>
      <c r="D11" s="24" t="s">
        <v>399</v>
      </c>
      <c r="E11" s="24">
        <v>0.01</v>
      </c>
      <c r="F11" s="88"/>
      <c r="G11" s="29"/>
      <c r="H11" s="194"/>
    </row>
    <row r="12" spans="1:8" s="178" customFormat="1">
      <c r="A12" s="83" t="s">
        <v>400</v>
      </c>
      <c r="B12" s="33" t="s">
        <v>401</v>
      </c>
      <c r="C12" s="32" t="s">
        <v>402</v>
      </c>
      <c r="D12" s="24" t="s">
        <v>399</v>
      </c>
      <c r="E12" s="24">
        <v>6.6000000000000003E-2</v>
      </c>
      <c r="F12" s="88"/>
      <c r="G12" s="89">
        <f>+F12*E12</f>
        <v>0</v>
      </c>
      <c r="H12" s="194"/>
    </row>
    <row r="13" spans="1:8" s="178" customFormat="1">
      <c r="A13" s="83" t="s">
        <v>403</v>
      </c>
      <c r="B13" s="33" t="s">
        <v>404</v>
      </c>
      <c r="C13" s="32" t="s">
        <v>405</v>
      </c>
      <c r="D13" s="24" t="s">
        <v>399</v>
      </c>
      <c r="E13" s="24">
        <v>0.32</v>
      </c>
      <c r="F13" s="88"/>
      <c r="G13" s="89"/>
      <c r="H13" s="194"/>
    </row>
    <row r="14" spans="1:8" s="178" customFormat="1">
      <c r="A14" s="83" t="s">
        <v>406</v>
      </c>
      <c r="B14" s="33" t="s">
        <v>407</v>
      </c>
      <c r="C14" s="28" t="s">
        <v>408</v>
      </c>
      <c r="D14" s="24" t="s">
        <v>399</v>
      </c>
      <c r="E14" s="24">
        <v>3.0000000000000001E-3</v>
      </c>
      <c r="F14" s="88"/>
      <c r="G14" s="89"/>
      <c r="H14" s="194"/>
    </row>
    <row r="15" spans="1:8" s="178" customFormat="1">
      <c r="A15" s="83" t="s">
        <v>409</v>
      </c>
      <c r="B15" s="33" t="s">
        <v>410</v>
      </c>
      <c r="C15" s="32" t="s">
        <v>411</v>
      </c>
      <c r="D15" s="24" t="s">
        <v>399</v>
      </c>
      <c r="E15" s="24">
        <v>8.3000000000000004E-2</v>
      </c>
      <c r="F15" s="88"/>
      <c r="G15" s="89"/>
      <c r="H15" s="194"/>
    </row>
    <row r="16" spans="1:8" s="178" customFormat="1" ht="25.5">
      <c r="A16" s="83" t="s">
        <v>412</v>
      </c>
      <c r="B16" s="33" t="s">
        <v>413</v>
      </c>
      <c r="C16" s="32" t="s">
        <v>414</v>
      </c>
      <c r="D16" s="24" t="s">
        <v>399</v>
      </c>
      <c r="E16" s="24">
        <v>7.2099999999999997E-2</v>
      </c>
      <c r="F16" s="88"/>
      <c r="G16" s="89"/>
      <c r="H16" s="194"/>
    </row>
    <row r="17" spans="1:8" s="178" customFormat="1">
      <c r="A17" s="83" t="s">
        <v>415</v>
      </c>
      <c r="B17" s="33" t="s">
        <v>416</v>
      </c>
      <c r="C17" s="32" t="s">
        <v>417</v>
      </c>
      <c r="D17" s="24" t="s">
        <v>314</v>
      </c>
      <c r="E17" s="24">
        <v>1.2</v>
      </c>
      <c r="F17" s="88"/>
      <c r="G17" s="89"/>
      <c r="H17" s="194"/>
    </row>
    <row r="18" spans="1:8" s="178" customFormat="1" ht="31.5">
      <c r="A18" s="83" t="s">
        <v>418</v>
      </c>
      <c r="B18" s="33" t="s">
        <v>407</v>
      </c>
      <c r="C18" s="195" t="s">
        <v>419</v>
      </c>
      <c r="D18" s="24" t="s">
        <v>399</v>
      </c>
      <c r="E18" s="24">
        <v>0.01</v>
      </c>
      <c r="F18" s="88"/>
      <c r="G18" s="89"/>
      <c r="H18" s="194"/>
    </row>
    <row r="19" spans="1:8" s="178" customFormat="1" ht="31.5">
      <c r="A19" s="83" t="s">
        <v>420</v>
      </c>
      <c r="B19" s="33" t="s">
        <v>421</v>
      </c>
      <c r="C19" s="196" t="s">
        <v>422</v>
      </c>
      <c r="D19" s="24" t="s">
        <v>395</v>
      </c>
      <c r="E19" s="24">
        <v>76</v>
      </c>
      <c r="F19" s="88"/>
      <c r="G19" s="89"/>
      <c r="H19" s="194"/>
    </row>
    <row r="20" spans="1:8" s="64" customFormat="1" ht="31.5">
      <c r="A20" s="16"/>
      <c r="B20" s="17" t="s">
        <v>103</v>
      </c>
      <c r="C20" s="17" t="s">
        <v>382</v>
      </c>
      <c r="D20" s="18"/>
      <c r="E20" s="125"/>
      <c r="F20" s="88"/>
      <c r="G20" s="89">
        <f>SUM(G10:G12)</f>
        <v>0</v>
      </c>
    </row>
    <row r="21" spans="1:8" s="63" customFormat="1">
      <c r="A21" s="105"/>
      <c r="B21" s="303" t="s">
        <v>105</v>
      </c>
      <c r="C21" s="303"/>
      <c r="D21" s="197"/>
      <c r="E21" s="198"/>
      <c r="F21" s="106"/>
      <c r="G21" s="106"/>
    </row>
    <row r="22" spans="1:8">
      <c r="A22" s="105"/>
      <c r="B22" s="110" t="s">
        <v>106</v>
      </c>
      <c r="C22" s="110" t="s">
        <v>107</v>
      </c>
      <c r="D22" s="105"/>
      <c r="E22" s="198"/>
      <c r="F22" s="106"/>
      <c r="G22" s="106"/>
    </row>
    <row r="23" spans="1:8">
      <c r="A23" s="105"/>
      <c r="C23" s="69"/>
      <c r="D23" s="105"/>
      <c r="E23" s="198"/>
      <c r="F23" s="106"/>
      <c r="G23" s="106"/>
    </row>
    <row r="24" spans="1:8">
      <c r="A24" s="105"/>
      <c r="B24" s="199"/>
      <c r="C24" s="105"/>
      <c r="D24" s="105"/>
      <c r="E24" s="198"/>
      <c r="F24" s="106"/>
      <c r="G24" s="106"/>
    </row>
    <row r="25" spans="1:8">
      <c r="A25" s="105"/>
      <c r="B25" s="199"/>
      <c r="C25" s="105"/>
      <c r="D25" s="105"/>
      <c r="E25" s="198"/>
      <c r="F25" s="106"/>
      <c r="G25" s="106"/>
    </row>
    <row r="26" spans="1:8">
      <c r="A26" s="105"/>
      <c r="B26" s="199"/>
      <c r="C26" s="105"/>
      <c r="D26" s="105"/>
      <c r="E26" s="198"/>
      <c r="F26" s="106"/>
      <c r="G26" s="106"/>
    </row>
    <row r="27" spans="1:8">
      <c r="A27" s="105"/>
      <c r="B27" s="199"/>
      <c r="C27" s="105"/>
      <c r="D27" s="105"/>
      <c r="E27" s="198"/>
      <c r="F27" s="106"/>
      <c r="G27" s="106"/>
    </row>
    <row r="28" spans="1:8">
      <c r="A28" s="105"/>
      <c r="B28" s="199"/>
      <c r="C28" s="105"/>
      <c r="D28" s="105"/>
      <c r="E28" s="198"/>
      <c r="F28" s="106"/>
      <c r="G28" s="106"/>
    </row>
    <row r="29" spans="1:8">
      <c r="A29" s="105"/>
      <c r="B29" s="200"/>
      <c r="C29" s="63"/>
      <c r="D29" s="105"/>
      <c r="E29" s="198"/>
      <c r="F29" s="106"/>
      <c r="G29" s="106"/>
    </row>
    <row r="30" spans="1:8">
      <c r="A30" s="105"/>
      <c r="B30" s="200"/>
      <c r="C30" s="63"/>
      <c r="D30" s="105"/>
      <c r="E30" s="198"/>
      <c r="F30" s="106"/>
      <c r="G30" s="106"/>
    </row>
    <row r="31" spans="1:8">
      <c r="A31" s="201"/>
      <c r="B31" s="200"/>
      <c r="C31" s="63"/>
      <c r="D31" s="105"/>
      <c r="E31" s="198"/>
      <c r="F31" s="106"/>
      <c r="G31" s="106"/>
    </row>
    <row r="32" spans="1:8">
      <c r="A32" s="201"/>
      <c r="B32" s="200"/>
      <c r="C32" s="63"/>
      <c r="D32" s="105"/>
      <c r="E32" s="198"/>
      <c r="F32" s="106"/>
      <c r="G32" s="106"/>
    </row>
    <row r="33" spans="1:7">
      <c r="A33" s="105"/>
      <c r="B33" s="200"/>
      <c r="C33" s="63"/>
      <c r="D33" s="105"/>
      <c r="E33" s="198"/>
      <c r="F33" s="106"/>
      <c r="G33" s="106"/>
    </row>
    <row r="34" spans="1:7">
      <c r="A34" s="202"/>
      <c r="B34" s="199"/>
      <c r="C34" s="63"/>
      <c r="D34" s="105"/>
      <c r="E34" s="198"/>
      <c r="F34" s="106"/>
      <c r="G34" s="71"/>
    </row>
    <row r="35" spans="1:7">
      <c r="A35" s="202"/>
      <c r="B35" s="199"/>
      <c r="C35" s="105"/>
      <c r="D35" s="105"/>
      <c r="E35" s="198"/>
      <c r="F35" s="106"/>
      <c r="G35" s="106"/>
    </row>
    <row r="36" spans="1:7">
      <c r="A36" s="105"/>
      <c r="B36" s="200"/>
      <c r="C36" s="69"/>
      <c r="D36" s="105"/>
      <c r="E36" s="198"/>
      <c r="F36" s="106"/>
      <c r="G36" s="106"/>
    </row>
    <row r="37" spans="1:7">
      <c r="A37" s="105"/>
      <c r="B37" s="200"/>
      <c r="C37" s="69"/>
      <c r="D37" s="105"/>
      <c r="E37" s="198"/>
      <c r="F37" s="106"/>
      <c r="G37" s="106"/>
    </row>
    <row r="38" spans="1:7">
      <c r="A38" s="105"/>
      <c r="B38" s="200"/>
      <c r="C38" s="69"/>
      <c r="D38" s="105"/>
      <c r="E38" s="198"/>
      <c r="F38" s="106"/>
      <c r="G38" s="106"/>
    </row>
    <row r="39" spans="1:7">
      <c r="A39" s="202"/>
      <c r="B39" s="200"/>
      <c r="C39" s="69"/>
      <c r="D39" s="105"/>
      <c r="E39" s="198"/>
      <c r="F39" s="106"/>
      <c r="G39" s="106"/>
    </row>
    <row r="40" spans="1:7">
      <c r="A40" s="202"/>
      <c r="B40" s="200"/>
      <c r="C40" s="69"/>
      <c r="D40" s="105"/>
      <c r="E40" s="198"/>
      <c r="F40" s="106"/>
      <c r="G40" s="106"/>
    </row>
    <row r="41" spans="1:7">
      <c r="B41" s="200"/>
      <c r="C41" s="69"/>
      <c r="D41" s="105"/>
      <c r="E41" s="198"/>
      <c r="F41" s="106"/>
    </row>
    <row r="42" spans="1:7">
      <c r="B42" s="199"/>
      <c r="C42" s="69"/>
      <c r="D42" s="105"/>
      <c r="E42" s="198"/>
      <c r="F42" s="106"/>
    </row>
    <row r="43" spans="1:7">
      <c r="B43" s="199"/>
      <c r="C43" s="69"/>
      <c r="D43" s="105"/>
      <c r="E43" s="198"/>
      <c r="F43" s="106"/>
    </row>
    <row r="44" spans="1:7">
      <c r="B44" s="199"/>
      <c r="C44" s="69"/>
      <c r="D44" s="105"/>
      <c r="E44" s="198"/>
      <c r="F44" s="106"/>
    </row>
    <row r="45" spans="1:7">
      <c r="B45" s="199"/>
      <c r="C45" s="69"/>
      <c r="D45" s="105"/>
      <c r="E45" s="198"/>
      <c r="F45" s="106"/>
    </row>
    <row r="46" spans="1:7">
      <c r="B46" s="199"/>
      <c r="C46" s="69"/>
      <c r="D46" s="105"/>
      <c r="E46" s="198"/>
      <c r="F46" s="106"/>
    </row>
    <row r="47" spans="1:7">
      <c r="B47" s="199"/>
      <c r="C47" s="105"/>
      <c r="D47" s="105"/>
      <c r="E47" s="198"/>
      <c r="F47" s="106"/>
    </row>
  </sheetData>
  <mergeCells count="7">
    <mergeCell ref="A5:B5"/>
    <mergeCell ref="B21:C21"/>
    <mergeCell ref="A1:G1"/>
    <mergeCell ref="A2:G2"/>
    <mergeCell ref="A3:B3"/>
    <mergeCell ref="A4:B4"/>
    <mergeCell ref="C4:G4"/>
  </mergeCells>
  <printOptions horizontalCentered="1"/>
  <pageMargins left="0.7" right="0.7" top="0.75" bottom="0.75" header="0.3" footer="0.3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0"/>
    <pageSetUpPr fitToPage="1"/>
  </sheetPr>
  <dimension ref="A1:G47"/>
  <sheetViews>
    <sheetView view="pageBreakPreview" zoomScaleNormal="85" workbookViewId="0">
      <selection activeCell="D30" sqref="D30"/>
    </sheetView>
  </sheetViews>
  <sheetFormatPr defaultColWidth="8.85546875" defaultRowHeight="15"/>
  <cols>
    <col min="1" max="1" width="7.28515625" style="138" customWidth="1"/>
    <col min="2" max="2" width="52.5703125" style="138" customWidth="1"/>
    <col min="3" max="3" width="55.85546875" style="139" customWidth="1"/>
    <col min="4" max="4" width="9.5703125" style="140" customWidth="1"/>
    <col min="5" max="5" width="18.85546875" style="141" customWidth="1"/>
    <col min="6" max="6" width="17" style="142" customWidth="1"/>
    <col min="7" max="7" width="21.140625" style="142" customWidth="1"/>
    <col min="8" max="237" width="8.85546875" style="138"/>
    <col min="238" max="238" width="5.5703125" style="138" customWidth="1"/>
    <col min="239" max="240" width="60.5703125" style="138" customWidth="1"/>
    <col min="241" max="241" width="13" style="138" customWidth="1"/>
    <col min="242" max="244" width="18.140625" style="138" customWidth="1"/>
    <col min="245" max="245" width="8.85546875" style="138" customWidth="1"/>
    <col min="246" max="246" width="17.42578125" style="138" customWidth="1"/>
    <col min="247" max="247" width="8.85546875" style="138" customWidth="1"/>
    <col min="248" max="248" width="14.140625" style="138" customWidth="1"/>
    <col min="249" max="249" width="8.85546875" style="138" customWidth="1"/>
    <col min="250" max="493" width="8.85546875" style="138"/>
    <col min="494" max="494" width="5.5703125" style="138" customWidth="1"/>
    <col min="495" max="496" width="60.5703125" style="138" customWidth="1"/>
    <col min="497" max="497" width="13" style="138" customWidth="1"/>
    <col min="498" max="500" width="18.140625" style="138" customWidth="1"/>
    <col min="501" max="501" width="8.85546875" style="138" customWidth="1"/>
    <col min="502" max="502" width="17.42578125" style="138" customWidth="1"/>
    <col min="503" max="503" width="8.85546875" style="138" customWidth="1"/>
    <col min="504" max="504" width="14.140625" style="138" customWidth="1"/>
    <col min="505" max="505" width="8.85546875" style="138" customWidth="1"/>
    <col min="506" max="749" width="8.85546875" style="138"/>
    <col min="750" max="750" width="5.5703125" style="138" customWidth="1"/>
    <col min="751" max="752" width="60.5703125" style="138" customWidth="1"/>
    <col min="753" max="753" width="13" style="138" customWidth="1"/>
    <col min="754" max="756" width="18.140625" style="138" customWidth="1"/>
    <col min="757" max="757" width="8.85546875" style="138" customWidth="1"/>
    <col min="758" max="758" width="17.42578125" style="138" customWidth="1"/>
    <col min="759" max="759" width="8.85546875" style="138" customWidth="1"/>
    <col min="760" max="760" width="14.140625" style="138" customWidth="1"/>
    <col min="761" max="761" width="8.85546875" style="138" customWidth="1"/>
    <col min="762" max="1005" width="8.85546875" style="138"/>
    <col min="1006" max="1006" width="5.5703125" style="138" customWidth="1"/>
    <col min="1007" max="1008" width="60.5703125" style="138" customWidth="1"/>
    <col min="1009" max="1009" width="13" style="138" customWidth="1"/>
    <col min="1010" max="1012" width="18.140625" style="138" customWidth="1"/>
    <col min="1013" max="1013" width="8.85546875" style="138" customWidth="1"/>
    <col min="1014" max="1014" width="17.42578125" style="138" customWidth="1"/>
    <col min="1015" max="1015" width="8.85546875" style="138" customWidth="1"/>
    <col min="1016" max="1016" width="14.140625" style="138" customWidth="1"/>
    <col min="1017" max="1017" width="8.85546875" style="138" customWidth="1"/>
    <col min="1018" max="1261" width="8.85546875" style="138"/>
    <col min="1262" max="1262" width="5.5703125" style="138" customWidth="1"/>
    <col min="1263" max="1264" width="60.5703125" style="138" customWidth="1"/>
    <col min="1265" max="1265" width="13" style="138" customWidth="1"/>
    <col min="1266" max="1268" width="18.140625" style="138" customWidth="1"/>
    <col min="1269" max="1269" width="8.85546875" style="138" customWidth="1"/>
    <col min="1270" max="1270" width="17.42578125" style="138" customWidth="1"/>
    <col min="1271" max="1271" width="8.85546875" style="138" customWidth="1"/>
    <col min="1272" max="1272" width="14.140625" style="138" customWidth="1"/>
    <col min="1273" max="1273" width="8.85546875" style="138" customWidth="1"/>
    <col min="1274" max="1517" width="8.85546875" style="138"/>
    <col min="1518" max="1518" width="5.5703125" style="138" customWidth="1"/>
    <col min="1519" max="1520" width="60.5703125" style="138" customWidth="1"/>
    <col min="1521" max="1521" width="13" style="138" customWidth="1"/>
    <col min="1522" max="1524" width="18.140625" style="138" customWidth="1"/>
    <col min="1525" max="1525" width="8.85546875" style="138" customWidth="1"/>
    <col min="1526" max="1526" width="17.42578125" style="138" customWidth="1"/>
    <col min="1527" max="1527" width="8.85546875" style="138" customWidth="1"/>
    <col min="1528" max="1528" width="14.140625" style="138" customWidth="1"/>
    <col min="1529" max="1529" width="8.85546875" style="138" customWidth="1"/>
    <col min="1530" max="1773" width="8.85546875" style="138"/>
    <col min="1774" max="1774" width="5.5703125" style="138" customWidth="1"/>
    <col min="1775" max="1776" width="60.5703125" style="138" customWidth="1"/>
    <col min="1777" max="1777" width="13" style="138" customWidth="1"/>
    <col min="1778" max="1780" width="18.140625" style="138" customWidth="1"/>
    <col min="1781" max="1781" width="8.85546875" style="138" customWidth="1"/>
    <col min="1782" max="1782" width="17.42578125" style="138" customWidth="1"/>
    <col min="1783" max="1783" width="8.85546875" style="138" customWidth="1"/>
    <col min="1784" max="1784" width="14.140625" style="138" customWidth="1"/>
    <col min="1785" max="1785" width="8.85546875" style="138" customWidth="1"/>
    <col min="1786" max="2029" width="8.85546875" style="138"/>
    <col min="2030" max="2030" width="5.5703125" style="138" customWidth="1"/>
    <col min="2031" max="2032" width="60.5703125" style="138" customWidth="1"/>
    <col min="2033" max="2033" width="13" style="138" customWidth="1"/>
    <col min="2034" max="2036" width="18.140625" style="138" customWidth="1"/>
    <col min="2037" max="2037" width="8.85546875" style="138" customWidth="1"/>
    <col min="2038" max="2038" width="17.42578125" style="138" customWidth="1"/>
    <col min="2039" max="2039" width="8.85546875" style="138" customWidth="1"/>
    <col min="2040" max="2040" width="14.140625" style="138" customWidth="1"/>
    <col min="2041" max="2041" width="8.85546875" style="138" customWidth="1"/>
    <col min="2042" max="2285" width="8.85546875" style="138"/>
    <col min="2286" max="2286" width="5.5703125" style="138" customWidth="1"/>
    <col min="2287" max="2288" width="60.5703125" style="138" customWidth="1"/>
    <col min="2289" max="2289" width="13" style="138" customWidth="1"/>
    <col min="2290" max="2292" width="18.140625" style="138" customWidth="1"/>
    <col min="2293" max="2293" width="8.85546875" style="138" customWidth="1"/>
    <col min="2294" max="2294" width="17.42578125" style="138" customWidth="1"/>
    <col min="2295" max="2295" width="8.85546875" style="138" customWidth="1"/>
    <col min="2296" max="2296" width="14.140625" style="138" customWidth="1"/>
    <col min="2297" max="2297" width="8.85546875" style="138" customWidth="1"/>
    <col min="2298" max="2541" width="8.85546875" style="138"/>
    <col min="2542" max="2542" width="5.5703125" style="138" customWidth="1"/>
    <col min="2543" max="2544" width="60.5703125" style="138" customWidth="1"/>
    <col min="2545" max="2545" width="13" style="138" customWidth="1"/>
    <col min="2546" max="2548" width="18.140625" style="138" customWidth="1"/>
    <col min="2549" max="2549" width="8.85546875" style="138" customWidth="1"/>
    <col min="2550" max="2550" width="17.42578125" style="138" customWidth="1"/>
    <col min="2551" max="2551" width="8.85546875" style="138" customWidth="1"/>
    <col min="2552" max="2552" width="14.140625" style="138" customWidth="1"/>
    <col min="2553" max="2553" width="8.85546875" style="138" customWidth="1"/>
    <col min="2554" max="2797" width="8.85546875" style="138"/>
    <col min="2798" max="2798" width="5.5703125" style="138" customWidth="1"/>
    <col min="2799" max="2800" width="60.5703125" style="138" customWidth="1"/>
    <col min="2801" max="2801" width="13" style="138" customWidth="1"/>
    <col min="2802" max="2804" width="18.140625" style="138" customWidth="1"/>
    <col min="2805" max="2805" width="8.85546875" style="138" customWidth="1"/>
    <col min="2806" max="2806" width="17.42578125" style="138" customWidth="1"/>
    <col min="2807" max="2807" width="8.85546875" style="138" customWidth="1"/>
    <col min="2808" max="2808" width="14.140625" style="138" customWidth="1"/>
    <col min="2809" max="2809" width="8.85546875" style="138" customWidth="1"/>
    <col min="2810" max="3053" width="8.85546875" style="138"/>
    <col min="3054" max="3054" width="5.5703125" style="138" customWidth="1"/>
    <col min="3055" max="3056" width="60.5703125" style="138" customWidth="1"/>
    <col min="3057" max="3057" width="13" style="138" customWidth="1"/>
    <col min="3058" max="3060" width="18.140625" style="138" customWidth="1"/>
    <col min="3061" max="3061" width="8.85546875" style="138" customWidth="1"/>
    <col min="3062" max="3062" width="17.42578125" style="138" customWidth="1"/>
    <col min="3063" max="3063" width="8.85546875" style="138" customWidth="1"/>
    <col min="3064" max="3064" width="14.140625" style="138" customWidth="1"/>
    <col min="3065" max="3065" width="8.85546875" style="138" customWidth="1"/>
    <col min="3066" max="3309" width="8.85546875" style="138"/>
    <col min="3310" max="3310" width="5.5703125" style="138" customWidth="1"/>
    <col min="3311" max="3312" width="60.5703125" style="138" customWidth="1"/>
    <col min="3313" max="3313" width="13" style="138" customWidth="1"/>
    <col min="3314" max="3316" width="18.140625" style="138" customWidth="1"/>
    <col min="3317" max="3317" width="8.85546875" style="138" customWidth="1"/>
    <col min="3318" max="3318" width="17.42578125" style="138" customWidth="1"/>
    <col min="3319" max="3319" width="8.85546875" style="138" customWidth="1"/>
    <col min="3320" max="3320" width="14.140625" style="138" customWidth="1"/>
    <col min="3321" max="3321" width="8.85546875" style="138" customWidth="1"/>
    <col min="3322" max="3565" width="8.85546875" style="138"/>
    <col min="3566" max="3566" width="5.5703125" style="138" customWidth="1"/>
    <col min="3567" max="3568" width="60.5703125" style="138" customWidth="1"/>
    <col min="3569" max="3569" width="13" style="138" customWidth="1"/>
    <col min="3570" max="3572" width="18.140625" style="138" customWidth="1"/>
    <col min="3573" max="3573" width="8.85546875" style="138" customWidth="1"/>
    <col min="3574" max="3574" width="17.42578125" style="138" customWidth="1"/>
    <col min="3575" max="3575" width="8.85546875" style="138" customWidth="1"/>
    <col min="3576" max="3576" width="14.140625" style="138" customWidth="1"/>
    <col min="3577" max="3577" width="8.85546875" style="138" customWidth="1"/>
    <col min="3578" max="3821" width="8.85546875" style="138"/>
    <col min="3822" max="3822" width="5.5703125" style="138" customWidth="1"/>
    <col min="3823" max="3824" width="60.5703125" style="138" customWidth="1"/>
    <col min="3825" max="3825" width="13" style="138" customWidth="1"/>
    <col min="3826" max="3828" width="18.140625" style="138" customWidth="1"/>
    <col min="3829" max="3829" width="8.85546875" style="138" customWidth="1"/>
    <col min="3830" max="3830" width="17.42578125" style="138" customWidth="1"/>
    <col min="3831" max="3831" width="8.85546875" style="138" customWidth="1"/>
    <col min="3832" max="3832" width="14.140625" style="138" customWidth="1"/>
    <col min="3833" max="3833" width="8.85546875" style="138" customWidth="1"/>
    <col min="3834" max="4077" width="8.85546875" style="138"/>
    <col min="4078" max="4078" width="5.5703125" style="138" customWidth="1"/>
    <col min="4079" max="4080" width="60.5703125" style="138" customWidth="1"/>
    <col min="4081" max="4081" width="13" style="138" customWidth="1"/>
    <col min="4082" max="4084" width="18.140625" style="138" customWidth="1"/>
    <col min="4085" max="4085" width="8.85546875" style="138" customWidth="1"/>
    <col min="4086" max="4086" width="17.42578125" style="138" customWidth="1"/>
    <col min="4087" max="4087" width="8.85546875" style="138" customWidth="1"/>
    <col min="4088" max="4088" width="14.140625" style="138" customWidth="1"/>
    <col min="4089" max="4089" width="8.85546875" style="138" customWidth="1"/>
    <col min="4090" max="4333" width="8.85546875" style="138"/>
    <col min="4334" max="4334" width="5.5703125" style="138" customWidth="1"/>
    <col min="4335" max="4336" width="60.5703125" style="138" customWidth="1"/>
    <col min="4337" max="4337" width="13" style="138" customWidth="1"/>
    <col min="4338" max="4340" width="18.140625" style="138" customWidth="1"/>
    <col min="4341" max="4341" width="8.85546875" style="138" customWidth="1"/>
    <col min="4342" max="4342" width="17.42578125" style="138" customWidth="1"/>
    <col min="4343" max="4343" width="8.85546875" style="138" customWidth="1"/>
    <col min="4344" max="4344" width="14.140625" style="138" customWidth="1"/>
    <col min="4345" max="4345" width="8.85546875" style="138" customWidth="1"/>
    <col min="4346" max="4589" width="8.85546875" style="138"/>
    <col min="4590" max="4590" width="5.5703125" style="138" customWidth="1"/>
    <col min="4591" max="4592" width="60.5703125" style="138" customWidth="1"/>
    <col min="4593" max="4593" width="13" style="138" customWidth="1"/>
    <col min="4594" max="4596" width="18.140625" style="138" customWidth="1"/>
    <col min="4597" max="4597" width="8.85546875" style="138" customWidth="1"/>
    <col min="4598" max="4598" width="17.42578125" style="138" customWidth="1"/>
    <col min="4599" max="4599" width="8.85546875" style="138" customWidth="1"/>
    <col min="4600" max="4600" width="14.140625" style="138" customWidth="1"/>
    <col min="4601" max="4601" width="8.85546875" style="138" customWidth="1"/>
    <col min="4602" max="4845" width="8.85546875" style="138"/>
    <col min="4846" max="4846" width="5.5703125" style="138" customWidth="1"/>
    <col min="4847" max="4848" width="60.5703125" style="138" customWidth="1"/>
    <col min="4849" max="4849" width="13" style="138" customWidth="1"/>
    <col min="4850" max="4852" width="18.140625" style="138" customWidth="1"/>
    <col min="4853" max="4853" width="8.85546875" style="138" customWidth="1"/>
    <col min="4854" max="4854" width="17.42578125" style="138" customWidth="1"/>
    <col min="4855" max="4855" width="8.85546875" style="138" customWidth="1"/>
    <col min="4856" max="4856" width="14.140625" style="138" customWidth="1"/>
    <col min="4857" max="4857" width="8.85546875" style="138" customWidth="1"/>
    <col min="4858" max="5101" width="8.85546875" style="138"/>
    <col min="5102" max="5102" width="5.5703125" style="138" customWidth="1"/>
    <col min="5103" max="5104" width="60.5703125" style="138" customWidth="1"/>
    <col min="5105" max="5105" width="13" style="138" customWidth="1"/>
    <col min="5106" max="5108" width="18.140625" style="138" customWidth="1"/>
    <col min="5109" max="5109" width="8.85546875" style="138" customWidth="1"/>
    <col min="5110" max="5110" width="17.42578125" style="138" customWidth="1"/>
    <col min="5111" max="5111" width="8.85546875" style="138" customWidth="1"/>
    <col min="5112" max="5112" width="14.140625" style="138" customWidth="1"/>
    <col min="5113" max="5113" width="8.85546875" style="138" customWidth="1"/>
    <col min="5114" max="5357" width="8.85546875" style="138"/>
    <col min="5358" max="5358" width="5.5703125" style="138" customWidth="1"/>
    <col min="5359" max="5360" width="60.5703125" style="138" customWidth="1"/>
    <col min="5361" max="5361" width="13" style="138" customWidth="1"/>
    <col min="5362" max="5364" width="18.140625" style="138" customWidth="1"/>
    <col min="5365" max="5365" width="8.85546875" style="138" customWidth="1"/>
    <col min="5366" max="5366" width="17.42578125" style="138" customWidth="1"/>
    <col min="5367" max="5367" width="8.85546875" style="138" customWidth="1"/>
    <col min="5368" max="5368" width="14.140625" style="138" customWidth="1"/>
    <col min="5369" max="5369" width="8.85546875" style="138" customWidth="1"/>
    <col min="5370" max="5613" width="8.85546875" style="138"/>
    <col min="5614" max="5614" width="5.5703125" style="138" customWidth="1"/>
    <col min="5615" max="5616" width="60.5703125" style="138" customWidth="1"/>
    <col min="5617" max="5617" width="13" style="138" customWidth="1"/>
    <col min="5618" max="5620" width="18.140625" style="138" customWidth="1"/>
    <col min="5621" max="5621" width="8.85546875" style="138" customWidth="1"/>
    <col min="5622" max="5622" width="17.42578125" style="138" customWidth="1"/>
    <col min="5623" max="5623" width="8.85546875" style="138" customWidth="1"/>
    <col min="5624" max="5624" width="14.140625" style="138" customWidth="1"/>
    <col min="5625" max="5625" width="8.85546875" style="138" customWidth="1"/>
    <col min="5626" max="5869" width="8.85546875" style="138"/>
    <col min="5870" max="5870" width="5.5703125" style="138" customWidth="1"/>
    <col min="5871" max="5872" width="60.5703125" style="138" customWidth="1"/>
    <col min="5873" max="5873" width="13" style="138" customWidth="1"/>
    <col min="5874" max="5876" width="18.140625" style="138" customWidth="1"/>
    <col min="5877" max="5877" width="8.85546875" style="138" customWidth="1"/>
    <col min="5878" max="5878" width="17.42578125" style="138" customWidth="1"/>
    <col min="5879" max="5879" width="8.85546875" style="138" customWidth="1"/>
    <col min="5880" max="5880" width="14.140625" style="138" customWidth="1"/>
    <col min="5881" max="5881" width="8.85546875" style="138" customWidth="1"/>
    <col min="5882" max="6125" width="8.85546875" style="138"/>
    <col min="6126" max="6126" width="5.5703125" style="138" customWidth="1"/>
    <col min="6127" max="6128" width="60.5703125" style="138" customWidth="1"/>
    <col min="6129" max="6129" width="13" style="138" customWidth="1"/>
    <col min="6130" max="6132" width="18.140625" style="138" customWidth="1"/>
    <col min="6133" max="6133" width="8.85546875" style="138" customWidth="1"/>
    <col min="6134" max="6134" width="17.42578125" style="138" customWidth="1"/>
    <col min="6135" max="6135" width="8.85546875" style="138" customWidth="1"/>
    <col min="6136" max="6136" width="14.140625" style="138" customWidth="1"/>
    <col min="6137" max="6137" width="8.85546875" style="138" customWidth="1"/>
    <col min="6138" max="6381" width="8.85546875" style="138"/>
    <col min="6382" max="6382" width="5.5703125" style="138" customWidth="1"/>
    <col min="6383" max="6384" width="60.5703125" style="138" customWidth="1"/>
    <col min="6385" max="6385" width="13" style="138" customWidth="1"/>
    <col min="6386" max="6388" width="18.140625" style="138" customWidth="1"/>
    <col min="6389" max="6389" width="8.85546875" style="138" customWidth="1"/>
    <col min="6390" max="6390" width="17.42578125" style="138" customWidth="1"/>
    <col min="6391" max="6391" width="8.85546875" style="138" customWidth="1"/>
    <col min="6392" max="6392" width="14.140625" style="138" customWidth="1"/>
    <col min="6393" max="6393" width="8.85546875" style="138" customWidth="1"/>
    <col min="6394" max="6637" width="8.85546875" style="138"/>
    <col min="6638" max="6638" width="5.5703125" style="138" customWidth="1"/>
    <col min="6639" max="6640" width="60.5703125" style="138" customWidth="1"/>
    <col min="6641" max="6641" width="13" style="138" customWidth="1"/>
    <col min="6642" max="6644" width="18.140625" style="138" customWidth="1"/>
    <col min="6645" max="6645" width="8.85546875" style="138" customWidth="1"/>
    <col min="6646" max="6646" width="17.42578125" style="138" customWidth="1"/>
    <col min="6647" max="6647" width="8.85546875" style="138" customWidth="1"/>
    <col min="6648" max="6648" width="14.140625" style="138" customWidth="1"/>
    <col min="6649" max="6649" width="8.85546875" style="138" customWidth="1"/>
    <col min="6650" max="6893" width="8.85546875" style="138"/>
    <col min="6894" max="6894" width="5.5703125" style="138" customWidth="1"/>
    <col min="6895" max="6896" width="60.5703125" style="138" customWidth="1"/>
    <col min="6897" max="6897" width="13" style="138" customWidth="1"/>
    <col min="6898" max="6900" width="18.140625" style="138" customWidth="1"/>
    <col min="6901" max="6901" width="8.85546875" style="138" customWidth="1"/>
    <col min="6902" max="6902" width="17.42578125" style="138" customWidth="1"/>
    <col min="6903" max="6903" width="8.85546875" style="138" customWidth="1"/>
    <col min="6904" max="6904" width="14.140625" style="138" customWidth="1"/>
    <col min="6905" max="6905" width="8.85546875" style="138" customWidth="1"/>
    <col min="6906" max="7149" width="8.85546875" style="138"/>
    <col min="7150" max="7150" width="5.5703125" style="138" customWidth="1"/>
    <col min="7151" max="7152" width="60.5703125" style="138" customWidth="1"/>
    <col min="7153" max="7153" width="13" style="138" customWidth="1"/>
    <col min="7154" max="7156" width="18.140625" style="138" customWidth="1"/>
    <col min="7157" max="7157" width="8.85546875" style="138" customWidth="1"/>
    <col min="7158" max="7158" width="17.42578125" style="138" customWidth="1"/>
    <col min="7159" max="7159" width="8.85546875" style="138" customWidth="1"/>
    <col min="7160" max="7160" width="14.140625" style="138" customWidth="1"/>
    <col min="7161" max="7161" width="8.85546875" style="138" customWidth="1"/>
    <col min="7162" max="7405" width="8.85546875" style="138"/>
    <col min="7406" max="7406" width="5.5703125" style="138" customWidth="1"/>
    <col min="7407" max="7408" width="60.5703125" style="138" customWidth="1"/>
    <col min="7409" max="7409" width="13" style="138" customWidth="1"/>
    <col min="7410" max="7412" width="18.140625" style="138" customWidth="1"/>
    <col min="7413" max="7413" width="8.85546875" style="138" customWidth="1"/>
    <col min="7414" max="7414" width="17.42578125" style="138" customWidth="1"/>
    <col min="7415" max="7415" width="8.85546875" style="138" customWidth="1"/>
    <col min="7416" max="7416" width="14.140625" style="138" customWidth="1"/>
    <col min="7417" max="7417" width="8.85546875" style="138" customWidth="1"/>
    <col min="7418" max="7661" width="8.85546875" style="138"/>
    <col min="7662" max="7662" width="5.5703125" style="138" customWidth="1"/>
    <col min="7663" max="7664" width="60.5703125" style="138" customWidth="1"/>
    <col min="7665" max="7665" width="13" style="138" customWidth="1"/>
    <col min="7666" max="7668" width="18.140625" style="138" customWidth="1"/>
    <col min="7669" max="7669" width="8.85546875" style="138" customWidth="1"/>
    <col min="7670" max="7670" width="17.42578125" style="138" customWidth="1"/>
    <col min="7671" max="7671" width="8.85546875" style="138" customWidth="1"/>
    <col min="7672" max="7672" width="14.140625" style="138" customWidth="1"/>
    <col min="7673" max="7673" width="8.85546875" style="138" customWidth="1"/>
    <col min="7674" max="7917" width="8.85546875" style="138"/>
    <col min="7918" max="7918" width="5.5703125" style="138" customWidth="1"/>
    <col min="7919" max="7920" width="60.5703125" style="138" customWidth="1"/>
    <col min="7921" max="7921" width="13" style="138" customWidth="1"/>
    <col min="7922" max="7924" width="18.140625" style="138" customWidth="1"/>
    <col min="7925" max="7925" width="8.85546875" style="138" customWidth="1"/>
    <col min="7926" max="7926" width="17.42578125" style="138" customWidth="1"/>
    <col min="7927" max="7927" width="8.85546875" style="138" customWidth="1"/>
    <col min="7928" max="7928" width="14.140625" style="138" customWidth="1"/>
    <col min="7929" max="7929" width="8.85546875" style="138" customWidth="1"/>
    <col min="7930" max="8173" width="8.85546875" style="138"/>
    <col min="8174" max="8174" width="5.5703125" style="138" customWidth="1"/>
    <col min="8175" max="8176" width="60.5703125" style="138" customWidth="1"/>
    <col min="8177" max="8177" width="13" style="138" customWidth="1"/>
    <col min="8178" max="8180" width="18.140625" style="138" customWidth="1"/>
    <col min="8181" max="8181" width="8.85546875" style="138" customWidth="1"/>
    <col min="8182" max="8182" width="17.42578125" style="138" customWidth="1"/>
    <col min="8183" max="8183" width="8.85546875" style="138" customWidth="1"/>
    <col min="8184" max="8184" width="14.140625" style="138" customWidth="1"/>
    <col min="8185" max="8185" width="8.85546875" style="138" customWidth="1"/>
    <col min="8186" max="8429" width="8.85546875" style="138"/>
    <col min="8430" max="8430" width="5.5703125" style="138" customWidth="1"/>
    <col min="8431" max="8432" width="60.5703125" style="138" customWidth="1"/>
    <col min="8433" max="8433" width="13" style="138" customWidth="1"/>
    <col min="8434" max="8436" width="18.140625" style="138" customWidth="1"/>
    <col min="8437" max="8437" width="8.85546875" style="138" customWidth="1"/>
    <col min="8438" max="8438" width="17.42578125" style="138" customWidth="1"/>
    <col min="8439" max="8439" width="8.85546875" style="138" customWidth="1"/>
    <col min="8440" max="8440" width="14.140625" style="138" customWidth="1"/>
    <col min="8441" max="8441" width="8.85546875" style="138" customWidth="1"/>
    <col min="8442" max="8685" width="8.85546875" style="138"/>
    <col min="8686" max="8686" width="5.5703125" style="138" customWidth="1"/>
    <col min="8687" max="8688" width="60.5703125" style="138" customWidth="1"/>
    <col min="8689" max="8689" width="13" style="138" customWidth="1"/>
    <col min="8690" max="8692" width="18.140625" style="138" customWidth="1"/>
    <col min="8693" max="8693" width="8.85546875" style="138" customWidth="1"/>
    <col min="8694" max="8694" width="17.42578125" style="138" customWidth="1"/>
    <col min="8695" max="8695" width="8.85546875" style="138" customWidth="1"/>
    <col min="8696" max="8696" width="14.140625" style="138" customWidth="1"/>
    <col min="8697" max="8697" width="8.85546875" style="138" customWidth="1"/>
    <col min="8698" max="8941" width="8.85546875" style="138"/>
    <col min="8942" max="8942" width="5.5703125" style="138" customWidth="1"/>
    <col min="8943" max="8944" width="60.5703125" style="138" customWidth="1"/>
    <col min="8945" max="8945" width="13" style="138" customWidth="1"/>
    <col min="8946" max="8948" width="18.140625" style="138" customWidth="1"/>
    <col min="8949" max="8949" width="8.85546875" style="138" customWidth="1"/>
    <col min="8950" max="8950" width="17.42578125" style="138" customWidth="1"/>
    <col min="8951" max="8951" width="8.85546875" style="138" customWidth="1"/>
    <col min="8952" max="8952" width="14.140625" style="138" customWidth="1"/>
    <col min="8953" max="8953" width="8.85546875" style="138" customWidth="1"/>
    <col min="8954" max="9197" width="8.85546875" style="138"/>
    <col min="9198" max="9198" width="5.5703125" style="138" customWidth="1"/>
    <col min="9199" max="9200" width="60.5703125" style="138" customWidth="1"/>
    <col min="9201" max="9201" width="13" style="138" customWidth="1"/>
    <col min="9202" max="9204" width="18.140625" style="138" customWidth="1"/>
    <col min="9205" max="9205" width="8.85546875" style="138" customWidth="1"/>
    <col min="9206" max="9206" width="17.42578125" style="138" customWidth="1"/>
    <col min="9207" max="9207" width="8.85546875" style="138" customWidth="1"/>
    <col min="9208" max="9208" width="14.140625" style="138" customWidth="1"/>
    <col min="9209" max="9209" width="8.85546875" style="138" customWidth="1"/>
    <col min="9210" max="9453" width="8.85546875" style="138"/>
    <col min="9454" max="9454" width="5.5703125" style="138" customWidth="1"/>
    <col min="9455" max="9456" width="60.5703125" style="138" customWidth="1"/>
    <col min="9457" max="9457" width="13" style="138" customWidth="1"/>
    <col min="9458" max="9460" width="18.140625" style="138" customWidth="1"/>
    <col min="9461" max="9461" width="8.85546875" style="138" customWidth="1"/>
    <col min="9462" max="9462" width="17.42578125" style="138" customWidth="1"/>
    <col min="9463" max="9463" width="8.85546875" style="138" customWidth="1"/>
    <col min="9464" max="9464" width="14.140625" style="138" customWidth="1"/>
    <col min="9465" max="9465" width="8.85546875" style="138" customWidth="1"/>
    <col min="9466" max="9709" width="8.85546875" style="138"/>
    <col min="9710" max="9710" width="5.5703125" style="138" customWidth="1"/>
    <col min="9711" max="9712" width="60.5703125" style="138" customWidth="1"/>
    <col min="9713" max="9713" width="13" style="138" customWidth="1"/>
    <col min="9714" max="9716" width="18.140625" style="138" customWidth="1"/>
    <col min="9717" max="9717" width="8.85546875" style="138" customWidth="1"/>
    <col min="9718" max="9718" width="17.42578125" style="138" customWidth="1"/>
    <col min="9719" max="9719" width="8.85546875" style="138" customWidth="1"/>
    <col min="9720" max="9720" width="14.140625" style="138" customWidth="1"/>
    <col min="9721" max="9721" width="8.85546875" style="138" customWidth="1"/>
    <col min="9722" max="9965" width="8.85546875" style="138"/>
    <col min="9966" max="9966" width="5.5703125" style="138" customWidth="1"/>
    <col min="9967" max="9968" width="60.5703125" style="138" customWidth="1"/>
    <col min="9969" max="9969" width="13" style="138" customWidth="1"/>
    <col min="9970" max="9972" width="18.140625" style="138" customWidth="1"/>
    <col min="9973" max="9973" width="8.85546875" style="138" customWidth="1"/>
    <col min="9974" max="9974" width="17.42578125" style="138" customWidth="1"/>
    <col min="9975" max="9975" width="8.85546875" style="138" customWidth="1"/>
    <col min="9976" max="9976" width="14.140625" style="138" customWidth="1"/>
    <col min="9977" max="9977" width="8.85546875" style="138" customWidth="1"/>
    <col min="9978" max="10221" width="8.85546875" style="138"/>
    <col min="10222" max="10222" width="5.5703125" style="138" customWidth="1"/>
    <col min="10223" max="10224" width="60.5703125" style="138" customWidth="1"/>
    <col min="10225" max="10225" width="13" style="138" customWidth="1"/>
    <col min="10226" max="10228" width="18.140625" style="138" customWidth="1"/>
    <col min="10229" max="10229" width="8.85546875" style="138" customWidth="1"/>
    <col min="10230" max="10230" width="17.42578125" style="138" customWidth="1"/>
    <col min="10231" max="10231" width="8.85546875" style="138" customWidth="1"/>
    <col min="10232" max="10232" width="14.140625" style="138" customWidth="1"/>
    <col min="10233" max="10233" width="8.85546875" style="138" customWidth="1"/>
    <col min="10234" max="10477" width="8.85546875" style="138"/>
    <col min="10478" max="10478" width="5.5703125" style="138" customWidth="1"/>
    <col min="10479" max="10480" width="60.5703125" style="138" customWidth="1"/>
    <col min="10481" max="10481" width="13" style="138" customWidth="1"/>
    <col min="10482" max="10484" width="18.140625" style="138" customWidth="1"/>
    <col min="10485" max="10485" width="8.85546875" style="138" customWidth="1"/>
    <col min="10486" max="10486" width="17.42578125" style="138" customWidth="1"/>
    <col min="10487" max="10487" width="8.85546875" style="138" customWidth="1"/>
    <col min="10488" max="10488" width="14.140625" style="138" customWidth="1"/>
    <col min="10489" max="10489" width="8.85546875" style="138" customWidth="1"/>
    <col min="10490" max="10733" width="8.85546875" style="138"/>
    <col min="10734" max="10734" width="5.5703125" style="138" customWidth="1"/>
    <col min="10735" max="10736" width="60.5703125" style="138" customWidth="1"/>
    <col min="10737" max="10737" width="13" style="138" customWidth="1"/>
    <col min="10738" max="10740" width="18.140625" style="138" customWidth="1"/>
    <col min="10741" max="10741" width="8.85546875" style="138" customWidth="1"/>
    <col min="10742" max="10742" width="17.42578125" style="138" customWidth="1"/>
    <col min="10743" max="10743" width="8.85546875" style="138" customWidth="1"/>
    <col min="10744" max="10744" width="14.140625" style="138" customWidth="1"/>
    <col min="10745" max="10745" width="8.85546875" style="138" customWidth="1"/>
    <col min="10746" max="10989" width="8.85546875" style="138"/>
    <col min="10990" max="10990" width="5.5703125" style="138" customWidth="1"/>
    <col min="10991" max="10992" width="60.5703125" style="138" customWidth="1"/>
    <col min="10993" max="10993" width="13" style="138" customWidth="1"/>
    <col min="10994" max="10996" width="18.140625" style="138" customWidth="1"/>
    <col min="10997" max="10997" width="8.85546875" style="138" customWidth="1"/>
    <col min="10998" max="10998" width="17.42578125" style="138" customWidth="1"/>
    <col min="10999" max="10999" width="8.85546875" style="138" customWidth="1"/>
    <col min="11000" max="11000" width="14.140625" style="138" customWidth="1"/>
    <col min="11001" max="11001" width="8.85546875" style="138" customWidth="1"/>
    <col min="11002" max="11245" width="8.85546875" style="138"/>
    <col min="11246" max="11246" width="5.5703125" style="138" customWidth="1"/>
    <col min="11247" max="11248" width="60.5703125" style="138" customWidth="1"/>
    <col min="11249" max="11249" width="13" style="138" customWidth="1"/>
    <col min="11250" max="11252" width="18.140625" style="138" customWidth="1"/>
    <col min="11253" max="11253" width="8.85546875" style="138" customWidth="1"/>
    <col min="11254" max="11254" width="17.42578125" style="138" customWidth="1"/>
    <col min="11255" max="11255" width="8.85546875" style="138" customWidth="1"/>
    <col min="11256" max="11256" width="14.140625" style="138" customWidth="1"/>
    <col min="11257" max="11257" width="8.85546875" style="138" customWidth="1"/>
    <col min="11258" max="11501" width="8.85546875" style="138"/>
    <col min="11502" max="11502" width="5.5703125" style="138" customWidth="1"/>
    <col min="11503" max="11504" width="60.5703125" style="138" customWidth="1"/>
    <col min="11505" max="11505" width="13" style="138" customWidth="1"/>
    <col min="11506" max="11508" width="18.140625" style="138" customWidth="1"/>
    <col min="11509" max="11509" width="8.85546875" style="138" customWidth="1"/>
    <col min="11510" max="11510" width="17.42578125" style="138" customWidth="1"/>
    <col min="11511" max="11511" width="8.85546875" style="138" customWidth="1"/>
    <col min="11512" max="11512" width="14.140625" style="138" customWidth="1"/>
    <col min="11513" max="11513" width="8.85546875" style="138" customWidth="1"/>
    <col min="11514" max="11757" width="8.85546875" style="138"/>
    <col min="11758" max="11758" width="5.5703125" style="138" customWidth="1"/>
    <col min="11759" max="11760" width="60.5703125" style="138" customWidth="1"/>
    <col min="11761" max="11761" width="13" style="138" customWidth="1"/>
    <col min="11762" max="11764" width="18.140625" style="138" customWidth="1"/>
    <col min="11765" max="11765" width="8.85546875" style="138" customWidth="1"/>
    <col min="11766" max="11766" width="17.42578125" style="138" customWidth="1"/>
    <col min="11767" max="11767" width="8.85546875" style="138" customWidth="1"/>
    <col min="11768" max="11768" width="14.140625" style="138" customWidth="1"/>
    <col min="11769" max="11769" width="8.85546875" style="138" customWidth="1"/>
    <col min="11770" max="12013" width="8.85546875" style="138"/>
    <col min="12014" max="12014" width="5.5703125" style="138" customWidth="1"/>
    <col min="12015" max="12016" width="60.5703125" style="138" customWidth="1"/>
    <col min="12017" max="12017" width="13" style="138" customWidth="1"/>
    <col min="12018" max="12020" width="18.140625" style="138" customWidth="1"/>
    <col min="12021" max="12021" width="8.85546875" style="138" customWidth="1"/>
    <col min="12022" max="12022" width="17.42578125" style="138" customWidth="1"/>
    <col min="12023" max="12023" width="8.85546875" style="138" customWidth="1"/>
    <col min="12024" max="12024" width="14.140625" style="138" customWidth="1"/>
    <col min="12025" max="12025" width="8.85546875" style="138" customWidth="1"/>
    <col min="12026" max="12269" width="8.85546875" style="138"/>
    <col min="12270" max="12270" width="5.5703125" style="138" customWidth="1"/>
    <col min="12271" max="12272" width="60.5703125" style="138" customWidth="1"/>
    <col min="12273" max="12273" width="13" style="138" customWidth="1"/>
    <col min="12274" max="12276" width="18.140625" style="138" customWidth="1"/>
    <col min="12277" max="12277" width="8.85546875" style="138" customWidth="1"/>
    <col min="12278" max="12278" width="17.42578125" style="138" customWidth="1"/>
    <col min="12279" max="12279" width="8.85546875" style="138" customWidth="1"/>
    <col min="12280" max="12280" width="14.140625" style="138" customWidth="1"/>
    <col min="12281" max="12281" width="8.85546875" style="138" customWidth="1"/>
    <col min="12282" max="12525" width="8.85546875" style="138"/>
    <col min="12526" max="12526" width="5.5703125" style="138" customWidth="1"/>
    <col min="12527" max="12528" width="60.5703125" style="138" customWidth="1"/>
    <col min="12529" max="12529" width="13" style="138" customWidth="1"/>
    <col min="12530" max="12532" width="18.140625" style="138" customWidth="1"/>
    <col min="12533" max="12533" width="8.85546875" style="138" customWidth="1"/>
    <col min="12534" max="12534" width="17.42578125" style="138" customWidth="1"/>
    <col min="12535" max="12535" width="8.85546875" style="138" customWidth="1"/>
    <col min="12536" max="12536" width="14.140625" style="138" customWidth="1"/>
    <col min="12537" max="12537" width="8.85546875" style="138" customWidth="1"/>
    <col min="12538" max="12781" width="8.85546875" style="138"/>
    <col min="12782" max="12782" width="5.5703125" style="138" customWidth="1"/>
    <col min="12783" max="12784" width="60.5703125" style="138" customWidth="1"/>
    <col min="12785" max="12785" width="13" style="138" customWidth="1"/>
    <col min="12786" max="12788" width="18.140625" style="138" customWidth="1"/>
    <col min="12789" max="12789" width="8.85546875" style="138" customWidth="1"/>
    <col min="12790" max="12790" width="17.42578125" style="138" customWidth="1"/>
    <col min="12791" max="12791" width="8.85546875" style="138" customWidth="1"/>
    <col min="12792" max="12792" width="14.140625" style="138" customWidth="1"/>
    <col min="12793" max="12793" width="8.85546875" style="138" customWidth="1"/>
    <col min="12794" max="13037" width="8.85546875" style="138"/>
    <col min="13038" max="13038" width="5.5703125" style="138" customWidth="1"/>
    <col min="13039" max="13040" width="60.5703125" style="138" customWidth="1"/>
    <col min="13041" max="13041" width="13" style="138" customWidth="1"/>
    <col min="13042" max="13044" width="18.140625" style="138" customWidth="1"/>
    <col min="13045" max="13045" width="8.85546875" style="138" customWidth="1"/>
    <col min="13046" max="13046" width="17.42578125" style="138" customWidth="1"/>
    <col min="13047" max="13047" width="8.85546875" style="138" customWidth="1"/>
    <col min="13048" max="13048" width="14.140625" style="138" customWidth="1"/>
    <col min="13049" max="13049" width="8.85546875" style="138" customWidth="1"/>
    <col min="13050" max="13293" width="8.85546875" style="138"/>
    <col min="13294" max="13294" width="5.5703125" style="138" customWidth="1"/>
    <col min="13295" max="13296" width="60.5703125" style="138" customWidth="1"/>
    <col min="13297" max="13297" width="13" style="138" customWidth="1"/>
    <col min="13298" max="13300" width="18.140625" style="138" customWidth="1"/>
    <col min="13301" max="13301" width="8.85546875" style="138" customWidth="1"/>
    <col min="13302" max="13302" width="17.42578125" style="138" customWidth="1"/>
    <col min="13303" max="13303" width="8.85546875" style="138" customWidth="1"/>
    <col min="13304" max="13304" width="14.140625" style="138" customWidth="1"/>
    <col min="13305" max="13305" width="8.85546875" style="138" customWidth="1"/>
    <col min="13306" max="13549" width="8.85546875" style="138"/>
    <col min="13550" max="13550" width="5.5703125" style="138" customWidth="1"/>
    <col min="13551" max="13552" width="60.5703125" style="138" customWidth="1"/>
    <col min="13553" max="13553" width="13" style="138" customWidth="1"/>
    <col min="13554" max="13556" width="18.140625" style="138" customWidth="1"/>
    <col min="13557" max="13557" width="8.85546875" style="138" customWidth="1"/>
    <col min="13558" max="13558" width="17.42578125" style="138" customWidth="1"/>
    <col min="13559" max="13559" width="8.85546875" style="138" customWidth="1"/>
    <col min="13560" max="13560" width="14.140625" style="138" customWidth="1"/>
    <col min="13561" max="13561" width="8.85546875" style="138" customWidth="1"/>
    <col min="13562" max="13805" width="8.85546875" style="138"/>
    <col min="13806" max="13806" width="5.5703125" style="138" customWidth="1"/>
    <col min="13807" max="13808" width="60.5703125" style="138" customWidth="1"/>
    <col min="13809" max="13809" width="13" style="138" customWidth="1"/>
    <col min="13810" max="13812" width="18.140625" style="138" customWidth="1"/>
    <col min="13813" max="13813" width="8.85546875" style="138" customWidth="1"/>
    <col min="13814" max="13814" width="17.42578125" style="138" customWidth="1"/>
    <col min="13815" max="13815" width="8.85546875" style="138" customWidth="1"/>
    <col min="13816" max="13816" width="14.140625" style="138" customWidth="1"/>
    <col min="13817" max="13817" width="8.85546875" style="138" customWidth="1"/>
    <col min="13818" max="14061" width="8.85546875" style="138"/>
    <col min="14062" max="14062" width="5.5703125" style="138" customWidth="1"/>
    <col min="14063" max="14064" width="60.5703125" style="138" customWidth="1"/>
    <col min="14065" max="14065" width="13" style="138" customWidth="1"/>
    <col min="14066" max="14068" width="18.140625" style="138" customWidth="1"/>
    <col min="14069" max="14069" width="8.85546875" style="138" customWidth="1"/>
    <col min="14070" max="14070" width="17.42578125" style="138" customWidth="1"/>
    <col min="14071" max="14071" width="8.85546875" style="138" customWidth="1"/>
    <col min="14072" max="14072" width="14.140625" style="138" customWidth="1"/>
    <col min="14073" max="14073" width="8.85546875" style="138" customWidth="1"/>
    <col min="14074" max="14317" width="8.85546875" style="138"/>
    <col min="14318" max="14318" width="5.5703125" style="138" customWidth="1"/>
    <col min="14319" max="14320" width="60.5703125" style="138" customWidth="1"/>
    <col min="14321" max="14321" width="13" style="138" customWidth="1"/>
    <col min="14322" max="14324" width="18.140625" style="138" customWidth="1"/>
    <col min="14325" max="14325" width="8.85546875" style="138" customWidth="1"/>
    <col min="14326" max="14326" width="17.42578125" style="138" customWidth="1"/>
    <col min="14327" max="14327" width="8.85546875" style="138" customWidth="1"/>
    <col min="14328" max="14328" width="14.140625" style="138" customWidth="1"/>
    <col min="14329" max="14329" width="8.85546875" style="138" customWidth="1"/>
    <col min="14330" max="14573" width="8.85546875" style="138"/>
    <col min="14574" max="14574" width="5.5703125" style="138" customWidth="1"/>
    <col min="14575" max="14576" width="60.5703125" style="138" customWidth="1"/>
    <col min="14577" max="14577" width="13" style="138" customWidth="1"/>
    <col min="14578" max="14580" width="18.140625" style="138" customWidth="1"/>
    <col min="14581" max="14581" width="8.85546875" style="138" customWidth="1"/>
    <col min="14582" max="14582" width="17.42578125" style="138" customWidth="1"/>
    <col min="14583" max="14583" width="8.85546875" style="138" customWidth="1"/>
    <col min="14584" max="14584" width="14.140625" style="138" customWidth="1"/>
    <col min="14585" max="14585" width="8.85546875" style="138" customWidth="1"/>
    <col min="14586" max="14829" width="8.85546875" style="138"/>
    <col min="14830" max="14830" width="5.5703125" style="138" customWidth="1"/>
    <col min="14831" max="14832" width="60.5703125" style="138" customWidth="1"/>
    <col min="14833" max="14833" width="13" style="138" customWidth="1"/>
    <col min="14834" max="14836" width="18.140625" style="138" customWidth="1"/>
    <col min="14837" max="14837" width="8.85546875" style="138" customWidth="1"/>
    <col min="14838" max="14838" width="17.42578125" style="138" customWidth="1"/>
    <col min="14839" max="14839" width="8.85546875" style="138" customWidth="1"/>
    <col min="14840" max="14840" width="14.140625" style="138" customWidth="1"/>
    <col min="14841" max="14841" width="8.85546875" style="138" customWidth="1"/>
    <col min="14842" max="15085" width="8.85546875" style="138"/>
    <col min="15086" max="15086" width="5.5703125" style="138" customWidth="1"/>
    <col min="15087" max="15088" width="60.5703125" style="138" customWidth="1"/>
    <col min="15089" max="15089" width="13" style="138" customWidth="1"/>
    <col min="15090" max="15092" width="18.140625" style="138" customWidth="1"/>
    <col min="15093" max="15093" width="8.85546875" style="138" customWidth="1"/>
    <col min="15094" max="15094" width="17.42578125" style="138" customWidth="1"/>
    <col min="15095" max="15095" width="8.85546875" style="138" customWidth="1"/>
    <col min="15096" max="15096" width="14.140625" style="138" customWidth="1"/>
    <col min="15097" max="15097" width="8.85546875" style="138" customWidth="1"/>
    <col min="15098" max="15341" width="8.85546875" style="138"/>
    <col min="15342" max="15342" width="5.5703125" style="138" customWidth="1"/>
    <col min="15343" max="15344" width="60.5703125" style="138" customWidth="1"/>
    <col min="15345" max="15345" width="13" style="138" customWidth="1"/>
    <col min="15346" max="15348" width="18.140625" style="138" customWidth="1"/>
    <col min="15349" max="15349" width="8.85546875" style="138" customWidth="1"/>
    <col min="15350" max="15350" width="17.42578125" style="138" customWidth="1"/>
    <col min="15351" max="15351" width="8.85546875" style="138" customWidth="1"/>
    <col min="15352" max="15352" width="14.140625" style="138" customWidth="1"/>
    <col min="15353" max="15353" width="8.85546875" style="138" customWidth="1"/>
    <col min="15354" max="15597" width="8.85546875" style="138"/>
    <col min="15598" max="15598" width="5.5703125" style="138" customWidth="1"/>
    <col min="15599" max="15600" width="60.5703125" style="138" customWidth="1"/>
    <col min="15601" max="15601" width="13" style="138" customWidth="1"/>
    <col min="15602" max="15604" width="18.140625" style="138" customWidth="1"/>
    <col min="15605" max="15605" width="8.85546875" style="138" customWidth="1"/>
    <col min="15606" max="15606" width="17.42578125" style="138" customWidth="1"/>
    <col min="15607" max="15607" width="8.85546875" style="138" customWidth="1"/>
    <col min="15608" max="15608" width="14.140625" style="138" customWidth="1"/>
    <col min="15609" max="15609" width="8.85546875" style="138" customWidth="1"/>
    <col min="15610" max="15853" width="8.85546875" style="138"/>
    <col min="15854" max="15854" width="5.5703125" style="138" customWidth="1"/>
    <col min="15855" max="15856" width="60.5703125" style="138" customWidth="1"/>
    <col min="15857" max="15857" width="13" style="138" customWidth="1"/>
    <col min="15858" max="15860" width="18.140625" style="138" customWidth="1"/>
    <col min="15861" max="15861" width="8.85546875" style="138" customWidth="1"/>
    <col min="15862" max="15862" width="17.42578125" style="138" customWidth="1"/>
    <col min="15863" max="15863" width="8.85546875" style="138" customWidth="1"/>
    <col min="15864" max="15864" width="14.140625" style="138" customWidth="1"/>
    <col min="15865" max="15865" width="8.85546875" style="138" customWidth="1"/>
    <col min="15866" max="16109" width="8.85546875" style="138"/>
    <col min="16110" max="16110" width="5.5703125" style="138" customWidth="1"/>
    <col min="16111" max="16112" width="60.5703125" style="138" customWidth="1"/>
    <col min="16113" max="16113" width="13" style="138" customWidth="1"/>
    <col min="16114" max="16116" width="18.140625" style="138" customWidth="1"/>
    <col min="16117" max="16117" width="8.85546875" style="138" customWidth="1"/>
    <col min="16118" max="16118" width="17.42578125" style="138" customWidth="1"/>
    <col min="16119" max="16119" width="8.85546875" style="138" customWidth="1"/>
    <col min="16120" max="16120" width="14.140625" style="138" customWidth="1"/>
    <col min="16121" max="16121" width="8.85546875" style="138" customWidth="1"/>
    <col min="16122" max="16384" width="8.85546875" style="138"/>
  </cols>
  <sheetData>
    <row r="1" spans="1:7" ht="31.5" customHeight="1">
      <c r="A1" s="7"/>
      <c r="B1" s="143" t="s">
        <v>423</v>
      </c>
      <c r="C1" s="7"/>
      <c r="D1" s="144"/>
      <c r="E1" s="145"/>
      <c r="F1" s="146"/>
      <c r="G1" s="146"/>
    </row>
    <row r="2" spans="1:7" ht="31.5" customHeight="1">
      <c r="A2" s="7"/>
      <c r="B2" s="7" t="s">
        <v>424</v>
      </c>
      <c r="C2" s="7"/>
      <c r="D2" s="144"/>
      <c r="E2" s="147"/>
      <c r="F2" s="148"/>
      <c r="G2" s="148"/>
    </row>
    <row r="3" spans="1:7" ht="19.5" customHeight="1">
      <c r="A3" s="304"/>
      <c r="B3" s="304"/>
      <c r="C3" s="8"/>
      <c r="D3" s="149"/>
      <c r="E3" s="145"/>
      <c r="F3" s="146"/>
      <c r="G3" s="146"/>
    </row>
    <row r="4" spans="1:7" ht="62.25" customHeight="1">
      <c r="A4" s="305"/>
      <c r="B4" s="305"/>
      <c r="C4" s="306" t="str">
        <f>+'Grand Summary'!C4:E4</f>
        <v>"М-39" халқаро автомобил йўлининг Зангиота туманидан ўтган аҳоли гавжум бўлган 819 км қисмида пиёдалар учун хавфсиз ер ости ўтиш йўлагини қуриш 
(ПҚ-165 ФРРУ) обектининг ишчи лойиҳасини ишлаб чиқишга</v>
      </c>
      <c r="D4" s="306"/>
      <c r="E4" s="306"/>
      <c r="F4" s="306"/>
      <c r="G4" s="306"/>
    </row>
    <row r="5" spans="1:7" ht="19.5" customHeight="1">
      <c r="A5" s="304"/>
      <c r="B5" s="304"/>
      <c r="C5" s="8"/>
      <c r="D5" s="149"/>
      <c r="E5" s="145"/>
      <c r="F5" s="146"/>
      <c r="G5" s="146"/>
    </row>
    <row r="6" spans="1:7" ht="42.75" customHeight="1">
      <c r="A6" s="150" t="s">
        <v>425</v>
      </c>
      <c r="B6" s="150" t="s">
        <v>426</v>
      </c>
      <c r="C6" s="150" t="s">
        <v>427</v>
      </c>
      <c r="D6" s="151" t="s">
        <v>428</v>
      </c>
      <c r="E6" s="152" t="s">
        <v>429</v>
      </c>
      <c r="F6" s="153" t="s">
        <v>430</v>
      </c>
      <c r="G6" s="154" t="s">
        <v>431</v>
      </c>
    </row>
    <row r="7" spans="1:7" ht="28.5">
      <c r="A7" s="155"/>
      <c r="B7" s="153" t="s">
        <v>432</v>
      </c>
      <c r="C7" s="153" t="s">
        <v>433</v>
      </c>
      <c r="D7" s="155"/>
      <c r="E7" s="156"/>
      <c r="F7" s="155"/>
      <c r="G7" s="157"/>
    </row>
    <row r="8" spans="1:7" s="135" customFormat="1" ht="34.5" customHeight="1">
      <c r="A8" s="16">
        <v>601</v>
      </c>
      <c r="B8" s="17" t="s">
        <v>434</v>
      </c>
      <c r="C8" s="17" t="s">
        <v>435</v>
      </c>
      <c r="D8" s="18"/>
      <c r="E8" s="125"/>
      <c r="F8" s="19"/>
      <c r="G8" s="20"/>
    </row>
    <row r="9" spans="1:7" s="135" customFormat="1" ht="15.75">
      <c r="A9" s="158"/>
      <c r="B9" s="17" t="s">
        <v>436</v>
      </c>
      <c r="C9" s="17" t="s">
        <v>437</v>
      </c>
      <c r="D9" s="159"/>
      <c r="E9" s="125"/>
      <c r="F9" s="19"/>
      <c r="G9" s="160"/>
    </row>
    <row r="10" spans="1:7" s="135" customFormat="1" ht="15.75">
      <c r="A10" s="86" t="s">
        <v>438</v>
      </c>
      <c r="B10" s="84" t="s">
        <v>439</v>
      </c>
      <c r="C10" s="161" t="s">
        <v>440</v>
      </c>
      <c r="D10" s="162" t="s">
        <v>314</v>
      </c>
      <c r="E10" s="163">
        <v>145.1</v>
      </c>
      <c r="F10" s="164"/>
      <c r="G10" s="26"/>
    </row>
    <row r="11" spans="1:7" s="135" customFormat="1" ht="45">
      <c r="A11" s="86" t="s">
        <v>441</v>
      </c>
      <c r="B11" s="165" t="s">
        <v>442</v>
      </c>
      <c r="C11" s="161" t="s">
        <v>443</v>
      </c>
      <c r="D11" s="162" t="s">
        <v>444</v>
      </c>
      <c r="E11" s="163">
        <v>318</v>
      </c>
      <c r="F11" s="164"/>
      <c r="G11" s="26"/>
    </row>
    <row r="12" spans="1:7" s="136" customFormat="1" ht="31.5">
      <c r="A12" s="16"/>
      <c r="B12" s="166" t="s">
        <v>445</v>
      </c>
      <c r="C12" s="17" t="s">
        <v>446</v>
      </c>
      <c r="D12" s="18"/>
      <c r="E12" s="125"/>
      <c r="F12" s="19"/>
      <c r="G12" s="20"/>
    </row>
    <row r="13" spans="1:7" s="137" customFormat="1" ht="13.5" customHeight="1">
      <c r="A13" s="57"/>
      <c r="B13" s="304" t="s">
        <v>105</v>
      </c>
      <c r="C13" s="304"/>
      <c r="D13" s="57"/>
      <c r="E13" s="167"/>
      <c r="F13" s="168"/>
      <c r="G13" s="168"/>
    </row>
    <row r="14" spans="1:7" ht="18.95" customHeight="1">
      <c r="A14" s="57"/>
      <c r="B14" s="59" t="s">
        <v>107</v>
      </c>
      <c r="C14" s="59"/>
      <c r="D14" s="57"/>
      <c r="E14" s="167"/>
      <c r="F14" s="168"/>
      <c r="G14" s="168"/>
    </row>
    <row r="15" spans="1:7" ht="16.350000000000001" customHeight="1">
      <c r="A15" s="169"/>
      <c r="B15" s="170"/>
      <c r="C15" s="137"/>
      <c r="D15" s="169"/>
      <c r="E15" s="171"/>
      <c r="F15" s="172"/>
      <c r="G15" s="172"/>
    </row>
    <row r="16" spans="1:7" ht="16.350000000000001" customHeight="1">
      <c r="A16" s="169"/>
      <c r="B16" s="169"/>
      <c r="C16" s="173"/>
      <c r="D16" s="169"/>
      <c r="E16" s="171"/>
      <c r="F16" s="172"/>
      <c r="G16" s="172"/>
    </row>
    <row r="17" spans="1:7">
      <c r="A17" s="135"/>
      <c r="B17" s="135"/>
    </row>
    <row r="18" spans="1:7" ht="16.350000000000001" customHeight="1">
      <c r="A18" s="174"/>
      <c r="B18" s="174"/>
      <c r="C18" s="173"/>
      <c r="D18" s="169"/>
      <c r="E18" s="171"/>
      <c r="F18" s="172"/>
      <c r="G18" s="172"/>
    </row>
    <row r="19" spans="1:7" ht="16.350000000000001" customHeight="1">
      <c r="A19" s="174"/>
      <c r="B19" s="174"/>
      <c r="C19" s="173"/>
      <c r="D19" s="169"/>
      <c r="E19" s="171"/>
      <c r="F19" s="172"/>
      <c r="G19" s="172"/>
    </row>
    <row r="20" spans="1:7" ht="16.350000000000001" customHeight="1">
      <c r="A20" s="174"/>
      <c r="B20" s="174"/>
      <c r="C20" s="307"/>
      <c r="D20" s="307"/>
      <c r="E20" s="307"/>
      <c r="F20" s="308"/>
      <c r="G20" s="172"/>
    </row>
    <row r="22" spans="1:7">
      <c r="A22" s="135"/>
      <c r="B22" s="135"/>
    </row>
    <row r="24" spans="1:7" ht="32.1" customHeight="1">
      <c r="A24" s="169"/>
      <c r="B24" s="169"/>
      <c r="C24" s="169"/>
      <c r="D24" s="169"/>
      <c r="E24" s="171"/>
      <c r="F24" s="172"/>
      <c r="G24" s="172"/>
    </row>
    <row r="25" spans="1:7" ht="16.350000000000001" customHeight="1">
      <c r="A25" s="169"/>
      <c r="B25" s="169"/>
      <c r="C25" s="175"/>
      <c r="D25" s="169"/>
      <c r="E25" s="171"/>
      <c r="F25" s="172"/>
      <c r="G25" s="172"/>
    </row>
    <row r="26" spans="1:7" ht="16.350000000000001" customHeight="1">
      <c r="A26" s="169"/>
      <c r="B26" s="169"/>
      <c r="C26" s="175"/>
      <c r="D26" s="169"/>
      <c r="E26" s="171"/>
      <c r="F26" s="172"/>
      <c r="G26" s="172"/>
    </row>
    <row r="27" spans="1:7" ht="16.350000000000001" customHeight="1">
      <c r="A27" s="176"/>
      <c r="B27" s="176"/>
      <c r="C27" s="173"/>
      <c r="D27" s="169"/>
      <c r="E27" s="171"/>
      <c r="F27" s="172"/>
      <c r="G27" s="172"/>
    </row>
    <row r="28" spans="1:7" ht="16.350000000000001" customHeight="1">
      <c r="A28" s="176"/>
      <c r="B28" s="176"/>
      <c r="C28" s="173"/>
      <c r="D28" s="169"/>
      <c r="E28" s="171"/>
      <c r="F28" s="172"/>
      <c r="G28" s="172"/>
    </row>
    <row r="29" spans="1:7" ht="16.350000000000001" customHeight="1">
      <c r="A29" s="176"/>
      <c r="B29" s="176"/>
      <c r="C29" s="173"/>
      <c r="D29" s="169"/>
      <c r="E29" s="171"/>
      <c r="F29" s="172"/>
      <c r="G29" s="172"/>
    </row>
    <row r="30" spans="1:7" ht="16.350000000000001" customHeight="1">
      <c r="A30" s="169"/>
      <c r="B30" s="169"/>
      <c r="C30" s="175"/>
      <c r="D30" s="169"/>
      <c r="E30" s="171"/>
      <c r="F30" s="172"/>
      <c r="G30" s="172"/>
    </row>
    <row r="31" spans="1:7" ht="16.350000000000001" customHeight="1">
      <c r="A31" s="176"/>
      <c r="B31" s="176"/>
      <c r="C31" s="173"/>
      <c r="D31" s="169"/>
      <c r="E31" s="171"/>
      <c r="F31" s="172"/>
      <c r="G31" s="172"/>
    </row>
    <row r="32" spans="1:7" ht="16.350000000000001" customHeight="1">
      <c r="A32" s="176"/>
      <c r="B32" s="176"/>
      <c r="C32" s="173"/>
      <c r="D32" s="169"/>
      <c r="E32" s="171"/>
      <c r="F32" s="172"/>
      <c r="G32" s="172"/>
    </row>
    <row r="33" spans="1:7" ht="16.350000000000001" customHeight="1">
      <c r="A33" s="176"/>
      <c r="B33" s="176"/>
      <c r="C33" s="173"/>
      <c r="D33" s="169"/>
      <c r="E33" s="171"/>
      <c r="F33" s="172"/>
      <c r="G33" s="172"/>
    </row>
    <row r="34" spans="1:7" ht="16.350000000000001" customHeight="1">
      <c r="A34" s="169"/>
      <c r="B34" s="169"/>
      <c r="C34" s="175"/>
      <c r="D34" s="169"/>
      <c r="E34" s="171"/>
      <c r="F34" s="172"/>
      <c r="G34" s="172"/>
    </row>
    <row r="35" spans="1:7" ht="16.350000000000001" customHeight="1">
      <c r="A35" s="169"/>
      <c r="B35" s="169"/>
      <c r="C35" s="173"/>
      <c r="D35" s="169"/>
      <c r="E35" s="171"/>
      <c r="F35" s="172"/>
      <c r="G35" s="172"/>
    </row>
    <row r="36" spans="1:7" ht="16.350000000000001" customHeight="1">
      <c r="A36" s="169"/>
      <c r="B36" s="169"/>
      <c r="C36" s="173"/>
      <c r="D36" s="169"/>
      <c r="E36" s="171"/>
      <c r="F36" s="172"/>
      <c r="G36" s="172"/>
    </row>
    <row r="37" spans="1:7" ht="32.1" customHeight="1">
      <c r="A37" s="169"/>
      <c r="B37" s="169"/>
      <c r="C37" s="173"/>
      <c r="D37" s="169"/>
      <c r="E37" s="171"/>
      <c r="F37" s="172"/>
      <c r="G37" s="172"/>
    </row>
    <row r="38" spans="1:7" ht="16.350000000000001" customHeight="1">
      <c r="A38" s="169"/>
      <c r="B38" s="169"/>
      <c r="C38" s="173"/>
      <c r="D38" s="169"/>
      <c r="E38" s="171"/>
      <c r="F38" s="172"/>
      <c r="G38" s="172"/>
    </row>
    <row r="39" spans="1:7" ht="16.350000000000001" customHeight="1">
      <c r="A39" s="169"/>
      <c r="B39" s="169"/>
      <c r="C39" s="173"/>
      <c r="D39" s="169"/>
      <c r="E39" s="171"/>
      <c r="F39" s="172"/>
      <c r="G39" s="172"/>
    </row>
    <row r="40" spans="1:7" ht="16.350000000000001" customHeight="1">
      <c r="A40" s="174"/>
      <c r="B40" s="174"/>
      <c r="C40" s="175"/>
      <c r="D40" s="169"/>
      <c r="E40" s="171"/>
      <c r="F40" s="172"/>
      <c r="G40" s="172"/>
    </row>
    <row r="41" spans="1:7" ht="16.350000000000001" customHeight="1">
      <c r="A41" s="174"/>
      <c r="B41" s="174"/>
      <c r="C41" s="175"/>
      <c r="D41" s="169"/>
      <c r="E41" s="171"/>
      <c r="F41" s="172"/>
      <c r="G41" s="172"/>
    </row>
    <row r="42" spans="1:7" ht="16.350000000000001" customHeight="1">
      <c r="A42" s="169"/>
      <c r="B42" s="169"/>
      <c r="C42" s="175"/>
      <c r="D42" s="169"/>
      <c r="E42" s="171"/>
      <c r="F42" s="172"/>
      <c r="G42" s="172"/>
    </row>
    <row r="43" spans="1:7" ht="16.350000000000001" customHeight="1">
      <c r="A43" s="169"/>
      <c r="B43" s="169"/>
      <c r="C43" s="173"/>
      <c r="D43" s="169"/>
      <c r="E43" s="171"/>
      <c r="F43" s="172"/>
      <c r="G43" s="172"/>
    </row>
    <row r="44" spans="1:7" ht="16.350000000000001" customHeight="1">
      <c r="A44" s="169"/>
      <c r="B44" s="169"/>
      <c r="C44" s="175"/>
      <c r="D44" s="169"/>
      <c r="E44" s="171"/>
      <c r="F44" s="172"/>
      <c r="G44" s="172"/>
    </row>
    <row r="45" spans="1:7" ht="16.350000000000001" customHeight="1">
      <c r="A45" s="174"/>
      <c r="B45" s="174"/>
      <c r="C45" s="173"/>
      <c r="D45" s="169"/>
      <c r="E45" s="171"/>
      <c r="F45" s="172"/>
      <c r="G45" s="172"/>
    </row>
    <row r="46" spans="1:7" ht="16.350000000000001" customHeight="1">
      <c r="A46" s="174"/>
      <c r="B46" s="174"/>
      <c r="C46" s="173"/>
      <c r="D46" s="169"/>
      <c r="E46" s="171"/>
      <c r="F46" s="172"/>
      <c r="G46" s="172"/>
    </row>
    <row r="47" spans="1:7" ht="16.350000000000001" customHeight="1">
      <c r="A47" s="174"/>
      <c r="B47" s="174"/>
      <c r="C47" s="307"/>
      <c r="D47" s="307"/>
      <c r="E47" s="307"/>
      <c r="F47" s="308"/>
      <c r="G47" s="172"/>
    </row>
  </sheetData>
  <mergeCells count="7">
    <mergeCell ref="C20:F20"/>
    <mergeCell ref="C47:F47"/>
    <mergeCell ref="A3:B3"/>
    <mergeCell ref="A4:B4"/>
    <mergeCell ref="C4:G4"/>
    <mergeCell ref="A5:B5"/>
    <mergeCell ref="B13:C13"/>
  </mergeCells>
  <printOptions horizontalCentered="1"/>
  <pageMargins left="0.31496062992126" right="0.31496062992126" top="0.35433070866141703" bottom="0.35433070866141703" header="0.31496062992126" footer="0.31496062992126"/>
  <pageSetup paperSize="9" scale="7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0"/>
    <pageSetUpPr fitToPage="1"/>
  </sheetPr>
  <dimension ref="A1:K16"/>
  <sheetViews>
    <sheetView view="pageBreakPreview" zoomScaleNormal="100" workbookViewId="0">
      <selection activeCell="E29" sqref="E29"/>
    </sheetView>
  </sheetViews>
  <sheetFormatPr defaultColWidth="8.85546875" defaultRowHeight="14.25"/>
  <cols>
    <col min="1" max="1" width="9" style="114" customWidth="1"/>
    <col min="2" max="2" width="53.5703125" style="114" customWidth="1"/>
    <col min="3" max="3" width="69.140625" style="114" customWidth="1"/>
    <col min="4" max="4" width="11.28515625" style="115" customWidth="1"/>
    <col min="5" max="5" width="18.42578125" style="116" customWidth="1"/>
    <col min="6" max="6" width="17.28515625" style="116" customWidth="1"/>
    <col min="7" max="7" width="18.42578125" style="116" customWidth="1"/>
    <col min="8" max="9" width="17.7109375" style="114" customWidth="1"/>
    <col min="10" max="10" width="19.85546875" style="114" customWidth="1"/>
    <col min="11" max="11" width="17.85546875" style="114" customWidth="1"/>
    <col min="12" max="16384" width="8.85546875" style="114"/>
  </cols>
  <sheetData>
    <row r="1" spans="1:11" ht="15">
      <c r="B1" s="117" t="s">
        <v>447</v>
      </c>
    </row>
    <row r="2" spans="1:11" ht="15">
      <c r="B2" s="113" t="s">
        <v>448</v>
      </c>
    </row>
    <row r="3" spans="1:11" ht="15">
      <c r="A3" s="309"/>
      <c r="B3" s="309"/>
      <c r="C3" s="113"/>
    </row>
    <row r="4" spans="1:11" ht="15" customHeight="1">
      <c r="A4" s="310"/>
      <c r="B4" s="310"/>
      <c r="C4" s="311" t="str">
        <f>+'Grand Summary'!C4:E4</f>
        <v>"М-39" халқаро автомобил йўлининг Зангиота туманидан ўтган аҳоли гавжум бўлган 819 км қисмида пиёдалар учун хавфсиз ер ости ўтиш йўлагини қуриш 
(ПҚ-165 ФРРУ) обектининг ишчи лойиҳасини ишлаб чиқишга</v>
      </c>
      <c r="D4" s="311"/>
      <c r="E4" s="311"/>
      <c r="F4" s="311"/>
      <c r="G4" s="311"/>
    </row>
    <row r="5" spans="1:11" ht="35.1" customHeight="1">
      <c r="A5" s="309"/>
      <c r="B5" s="309"/>
      <c r="C5" s="312"/>
      <c r="D5" s="312"/>
      <c r="E5" s="312"/>
      <c r="F5" s="312"/>
      <c r="G5" s="312"/>
    </row>
    <row r="6" spans="1:11" ht="30">
      <c r="A6" s="119" t="s">
        <v>449</v>
      </c>
      <c r="B6" s="119" t="s">
        <v>450</v>
      </c>
      <c r="C6" s="119" t="s">
        <v>451</v>
      </c>
      <c r="D6" s="120" t="s">
        <v>452</v>
      </c>
      <c r="E6" s="120" t="s">
        <v>453</v>
      </c>
      <c r="F6" s="120" t="s">
        <v>454</v>
      </c>
      <c r="G6" s="120" t="s">
        <v>455</v>
      </c>
    </row>
    <row r="7" spans="1:11" ht="30">
      <c r="A7" s="121"/>
      <c r="B7" s="122" t="s">
        <v>456</v>
      </c>
      <c r="C7" s="122" t="s">
        <v>457</v>
      </c>
      <c r="D7" s="123"/>
      <c r="E7" s="123"/>
      <c r="F7" s="124"/>
      <c r="G7" s="124"/>
    </row>
    <row r="8" spans="1:11" ht="15.75">
      <c r="A8" s="16">
        <v>701</v>
      </c>
      <c r="B8" s="17" t="s">
        <v>458</v>
      </c>
      <c r="C8" s="17" t="s">
        <v>459</v>
      </c>
      <c r="D8" s="18"/>
      <c r="E8" s="125"/>
      <c r="F8" s="19"/>
      <c r="G8" s="20">
        <f t="shared" ref="G8:G10" si="0">+F8*E8</f>
        <v>0</v>
      </c>
    </row>
    <row r="9" spans="1:11" ht="15.75">
      <c r="A9" s="91" t="s">
        <v>460</v>
      </c>
      <c r="B9" s="85" t="s">
        <v>461</v>
      </c>
      <c r="C9" s="85" t="s">
        <v>462</v>
      </c>
      <c r="D9" s="97" t="s">
        <v>399</v>
      </c>
      <c r="E9" s="94">
        <v>0.16</v>
      </c>
      <c r="F9" s="126"/>
      <c r="G9" s="26">
        <f t="shared" si="0"/>
        <v>0</v>
      </c>
      <c r="J9" s="127"/>
      <c r="K9" s="128"/>
    </row>
    <row r="10" spans="1:11" ht="63">
      <c r="A10" s="91" t="s">
        <v>463</v>
      </c>
      <c r="B10" s="85" t="s">
        <v>464</v>
      </c>
      <c r="C10" s="85" t="s">
        <v>465</v>
      </c>
      <c r="D10" s="129" t="s">
        <v>444</v>
      </c>
      <c r="E10" s="94">
        <v>318</v>
      </c>
      <c r="F10" s="126"/>
      <c r="G10" s="26">
        <f t="shared" si="0"/>
        <v>0</v>
      </c>
      <c r="J10" s="127"/>
      <c r="K10" s="128"/>
    </row>
    <row r="11" spans="1:11" ht="15.75">
      <c r="A11" s="91"/>
      <c r="B11" s="85" t="s">
        <v>466</v>
      </c>
      <c r="C11" s="85" t="s">
        <v>467</v>
      </c>
      <c r="D11" s="97" t="s">
        <v>399</v>
      </c>
      <c r="E11" s="94">
        <v>0.06</v>
      </c>
      <c r="F11" s="126"/>
      <c r="G11" s="26"/>
      <c r="J11" s="127"/>
      <c r="K11" s="128"/>
    </row>
    <row r="12" spans="1:11" ht="47.25">
      <c r="A12" s="91" t="s">
        <v>468</v>
      </c>
      <c r="B12" s="85" t="s">
        <v>469</v>
      </c>
      <c r="C12" s="85" t="s">
        <v>470</v>
      </c>
      <c r="D12" s="129" t="s">
        <v>444</v>
      </c>
      <c r="E12" s="94">
        <v>318</v>
      </c>
      <c r="F12" s="126"/>
      <c r="G12" s="26">
        <f>+F12*E12</f>
        <v>0</v>
      </c>
      <c r="J12" s="127"/>
      <c r="K12" s="128"/>
    </row>
    <row r="13" spans="1:11" s="113" customFormat="1" ht="31.5">
      <c r="A13" s="16"/>
      <c r="B13" s="17" t="s">
        <v>471</v>
      </c>
      <c r="C13" s="17" t="s">
        <v>472</v>
      </c>
      <c r="D13" s="18"/>
      <c r="E13" s="125"/>
      <c r="F13" s="19"/>
      <c r="G13" s="20">
        <f>SUM(G9:G12)</f>
        <v>0</v>
      </c>
    </row>
    <row r="14" spans="1:11">
      <c r="B14" s="309" t="s">
        <v>105</v>
      </c>
      <c r="C14" s="309"/>
      <c r="E14" s="130"/>
      <c r="F14" s="130"/>
      <c r="G14" s="130"/>
    </row>
    <row r="15" spans="1:11">
      <c r="B15" s="131" t="s">
        <v>107</v>
      </c>
      <c r="E15" s="130"/>
      <c r="F15" s="130"/>
      <c r="G15" s="130"/>
    </row>
    <row r="16" spans="1:11">
      <c r="A16" s="132"/>
      <c r="B16" s="133"/>
      <c r="C16" s="118"/>
      <c r="D16" s="134"/>
      <c r="E16" s="130"/>
      <c r="F16" s="130"/>
      <c r="G16" s="130"/>
    </row>
  </sheetData>
  <mergeCells count="5">
    <mergeCell ref="A3:B3"/>
    <mergeCell ref="A4:B4"/>
    <mergeCell ref="A5:B5"/>
    <mergeCell ref="B14:C14"/>
    <mergeCell ref="C4:G5"/>
  </mergeCells>
  <printOptions horizontalCentered="1"/>
  <pageMargins left="0.39370078740157499" right="0.31496062992126" top="0.39370078740157499" bottom="0.39370078740157499" header="0.31496062992126" footer="0.31496062992126"/>
  <pageSetup paperSize="9" scale="7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0"/>
    <pageSetUpPr fitToPage="1"/>
  </sheetPr>
  <dimension ref="A1:G25"/>
  <sheetViews>
    <sheetView view="pageBreakPreview" zoomScale="85" zoomScaleNormal="85" workbookViewId="0">
      <selection activeCell="E26" sqref="E26"/>
    </sheetView>
  </sheetViews>
  <sheetFormatPr defaultColWidth="8.85546875" defaultRowHeight="15.75"/>
  <cols>
    <col min="1" max="1" width="7.7109375" style="65" customWidth="1"/>
    <col min="2" max="2" width="57" style="65" customWidth="1"/>
    <col min="3" max="3" width="68.5703125" style="65" customWidth="1"/>
    <col min="4" max="4" width="13" style="66" customWidth="1"/>
    <col min="5" max="5" width="16" style="66" customWidth="1"/>
    <col min="6" max="6" width="16.7109375" style="66" customWidth="1"/>
    <col min="7" max="7" width="19.7109375" style="66" customWidth="1"/>
    <col min="8" max="8" width="12.7109375" style="65" customWidth="1"/>
    <col min="9" max="9" width="13.85546875" style="65" customWidth="1"/>
    <col min="10" max="16384" width="8.85546875" style="65"/>
  </cols>
  <sheetData>
    <row r="1" spans="1:7">
      <c r="B1" s="67" t="s">
        <v>473</v>
      </c>
    </row>
    <row r="2" spans="1:7">
      <c r="B2" s="68" t="s">
        <v>474</v>
      </c>
    </row>
    <row r="3" spans="1:7">
      <c r="A3" s="300"/>
      <c r="B3" s="300"/>
      <c r="C3" s="68"/>
    </row>
    <row r="4" spans="1:7" ht="43.5" customHeight="1">
      <c r="A4" s="301"/>
      <c r="B4" s="301"/>
      <c r="C4" s="302" t="str">
        <f>+'Grand Summary'!C4:E4</f>
        <v>"М-39" халқаро автомобил йўлининг Зангиота туманидан ўтган аҳоли гавжум бўлган 819 км қисмида пиёдалар учун хавфсиз ер ости ўтиш йўлагини қуриш 
(ПҚ-165 ФРРУ) обектининг ишчи лойиҳасини ишлаб чиқишга</v>
      </c>
      <c r="D4" s="302"/>
      <c r="E4" s="302"/>
      <c r="F4" s="302"/>
      <c r="G4" s="302"/>
    </row>
    <row r="5" spans="1:7">
      <c r="A5" s="300"/>
      <c r="B5" s="300"/>
      <c r="C5" s="70"/>
      <c r="D5" s="71"/>
      <c r="E5" s="71"/>
      <c r="F5" s="71"/>
      <c r="G5" s="71"/>
    </row>
    <row r="6" spans="1:7" ht="31.5">
      <c r="A6" s="72" t="s">
        <v>475</v>
      </c>
      <c r="B6" s="73" t="s">
        <v>476</v>
      </c>
      <c r="C6" s="73" t="s">
        <v>477</v>
      </c>
      <c r="D6" s="74" t="s">
        <v>478</v>
      </c>
      <c r="E6" s="74" t="s">
        <v>479</v>
      </c>
      <c r="F6" s="75" t="s">
        <v>480</v>
      </c>
      <c r="G6" s="76" t="s">
        <v>481</v>
      </c>
    </row>
    <row r="7" spans="1:7" s="62" customFormat="1" ht="31.5">
      <c r="A7" s="77"/>
      <c r="B7" s="78" t="s">
        <v>482</v>
      </c>
      <c r="C7" s="78" t="s">
        <v>483</v>
      </c>
      <c r="D7" s="79"/>
      <c r="E7" s="80"/>
      <c r="F7" s="80"/>
      <c r="G7" s="81"/>
    </row>
    <row r="8" spans="1:7" s="63" customFormat="1">
      <c r="A8" s="16">
        <v>901</v>
      </c>
      <c r="B8" s="17" t="s">
        <v>484</v>
      </c>
      <c r="C8" s="17" t="s">
        <v>485</v>
      </c>
      <c r="D8" s="18"/>
      <c r="E8" s="19"/>
      <c r="F8" s="19"/>
      <c r="G8" s="20"/>
    </row>
    <row r="9" spans="1:7" s="63" customFormat="1">
      <c r="A9" s="16"/>
      <c r="B9" s="17" t="s">
        <v>486</v>
      </c>
      <c r="C9" s="82" t="s">
        <v>487</v>
      </c>
      <c r="D9" s="18"/>
      <c r="E9" s="19"/>
      <c r="F9" s="19"/>
      <c r="G9" s="20"/>
    </row>
    <row r="10" spans="1:7" s="63" customFormat="1">
      <c r="A10" s="83" t="s">
        <v>488</v>
      </c>
      <c r="B10" s="84" t="s">
        <v>489</v>
      </c>
      <c r="C10" s="85" t="s">
        <v>490</v>
      </c>
      <c r="D10" s="86" t="s">
        <v>314</v>
      </c>
      <c r="E10" s="87">
        <v>0.18</v>
      </c>
      <c r="F10" s="88"/>
      <c r="G10" s="89">
        <f>+F10*E10</f>
        <v>0</v>
      </c>
    </row>
    <row r="11" spans="1:7" s="63" customFormat="1">
      <c r="A11" s="83" t="s">
        <v>491</v>
      </c>
      <c r="B11" s="84" t="s">
        <v>492</v>
      </c>
      <c r="C11" s="85" t="s">
        <v>493</v>
      </c>
      <c r="D11" s="88" t="s">
        <v>102</v>
      </c>
      <c r="E11" s="90">
        <v>36</v>
      </c>
      <c r="F11" s="88"/>
      <c r="G11" s="89">
        <f>+F11*E11</f>
        <v>0</v>
      </c>
    </row>
    <row r="12" spans="1:7" s="63" customFormat="1" ht="31.5">
      <c r="A12" s="16">
        <v>902</v>
      </c>
      <c r="B12" s="17" t="s">
        <v>494</v>
      </c>
      <c r="C12" s="17" t="s">
        <v>495</v>
      </c>
      <c r="D12" s="18"/>
      <c r="E12" s="19"/>
      <c r="F12" s="19"/>
      <c r="G12" s="20"/>
    </row>
    <row r="13" spans="1:7" s="63" customFormat="1">
      <c r="A13" s="91" t="s">
        <v>496</v>
      </c>
      <c r="B13" s="92" t="s">
        <v>497</v>
      </c>
      <c r="C13" s="93" t="s">
        <v>498</v>
      </c>
      <c r="D13" s="86" t="s">
        <v>314</v>
      </c>
      <c r="E13" s="94">
        <v>62.9</v>
      </c>
      <c r="F13" s="88"/>
      <c r="G13" s="89"/>
    </row>
    <row r="14" spans="1:7" s="63" customFormat="1">
      <c r="A14" s="91" t="s">
        <v>499</v>
      </c>
      <c r="B14" s="92" t="s">
        <v>500</v>
      </c>
      <c r="C14" s="95" t="s">
        <v>501</v>
      </c>
      <c r="D14" s="86" t="s">
        <v>314</v>
      </c>
      <c r="E14" s="96">
        <v>15</v>
      </c>
      <c r="F14" s="88"/>
      <c r="G14" s="89"/>
    </row>
    <row r="15" spans="1:7" s="63" customFormat="1">
      <c r="A15" s="91" t="s">
        <v>502</v>
      </c>
      <c r="B15" s="92" t="s">
        <v>503</v>
      </c>
      <c r="C15" s="95" t="s">
        <v>504</v>
      </c>
      <c r="D15" s="86" t="s">
        <v>444</v>
      </c>
      <c r="E15" s="96">
        <v>525</v>
      </c>
      <c r="F15" s="88"/>
      <c r="G15" s="89"/>
    </row>
    <row r="16" spans="1:7" s="63" customFormat="1">
      <c r="A16" s="91" t="s">
        <v>505</v>
      </c>
      <c r="B16" s="92" t="s">
        <v>506</v>
      </c>
      <c r="C16" s="95" t="s">
        <v>506</v>
      </c>
      <c r="D16" s="97" t="s">
        <v>399</v>
      </c>
      <c r="E16" s="96">
        <v>6.0490000000000004</v>
      </c>
      <c r="F16" s="88"/>
      <c r="G16" s="89"/>
    </row>
    <row r="17" spans="1:7" s="63" customFormat="1">
      <c r="A17" s="16">
        <v>903</v>
      </c>
      <c r="B17" s="17" t="s">
        <v>507</v>
      </c>
      <c r="C17" s="17" t="s">
        <v>508</v>
      </c>
      <c r="D17" s="18"/>
      <c r="E17" s="19"/>
      <c r="F17" s="19"/>
      <c r="G17" s="20"/>
    </row>
    <row r="18" spans="1:7" s="63" customFormat="1" ht="31.5">
      <c r="A18" s="91" t="s">
        <v>509</v>
      </c>
      <c r="B18" s="84" t="s">
        <v>510</v>
      </c>
      <c r="C18" s="98" t="s">
        <v>511</v>
      </c>
      <c r="D18" s="86" t="s">
        <v>314</v>
      </c>
      <c r="E18" s="87">
        <v>20.85</v>
      </c>
      <c r="F18" s="88"/>
      <c r="G18" s="89"/>
    </row>
    <row r="19" spans="1:7" s="63" customFormat="1" ht="31.5">
      <c r="A19" s="91" t="s">
        <v>512</v>
      </c>
      <c r="B19" s="92" t="s">
        <v>513</v>
      </c>
      <c r="C19" s="98" t="s">
        <v>514</v>
      </c>
      <c r="D19" s="86" t="s">
        <v>444</v>
      </c>
      <c r="E19" s="87">
        <v>417</v>
      </c>
      <c r="F19" s="88"/>
      <c r="G19" s="89"/>
    </row>
    <row r="20" spans="1:7" s="63" customFormat="1">
      <c r="A20" s="91" t="s">
        <v>515</v>
      </c>
      <c r="B20" s="92" t="s">
        <v>516</v>
      </c>
      <c r="C20" s="98" t="s">
        <v>517</v>
      </c>
      <c r="D20" s="88" t="s">
        <v>189</v>
      </c>
      <c r="E20" s="87">
        <v>687</v>
      </c>
      <c r="F20" s="88"/>
      <c r="G20" s="89"/>
    </row>
    <row r="21" spans="1:7" s="63" customFormat="1">
      <c r="A21" s="91" t="s">
        <v>518</v>
      </c>
      <c r="B21" s="92" t="s">
        <v>519</v>
      </c>
      <c r="C21" s="98" t="s">
        <v>520</v>
      </c>
      <c r="D21" s="99" t="s">
        <v>189</v>
      </c>
      <c r="E21" s="87">
        <v>50</v>
      </c>
      <c r="F21" s="88"/>
      <c r="G21" s="89"/>
    </row>
    <row r="22" spans="1:7" s="64" customFormat="1" ht="31.5">
      <c r="A22" s="100"/>
      <c r="B22" s="101" t="s">
        <v>521</v>
      </c>
      <c r="C22" s="101" t="s">
        <v>522</v>
      </c>
      <c r="D22" s="102"/>
      <c r="E22" s="103"/>
      <c r="F22" s="103"/>
      <c r="G22" s="104">
        <f>SUM(G10:G21)</f>
        <v>0</v>
      </c>
    </row>
    <row r="23" spans="1:7" s="63" customFormat="1">
      <c r="A23" s="105"/>
      <c r="B23" s="303" t="s">
        <v>105</v>
      </c>
      <c r="C23" s="303"/>
      <c r="D23" s="106"/>
      <c r="E23" s="107"/>
      <c r="F23" s="106"/>
      <c r="G23" s="108"/>
    </row>
    <row r="24" spans="1:7" s="63" customFormat="1">
      <c r="A24" s="105"/>
      <c r="B24" s="109" t="s">
        <v>523</v>
      </c>
      <c r="C24" s="110" t="s">
        <v>107</v>
      </c>
      <c r="D24" s="106"/>
      <c r="E24" s="107"/>
      <c r="F24" s="106"/>
      <c r="G24" s="106"/>
    </row>
    <row r="25" spans="1:7" s="63" customFormat="1" ht="18.75">
      <c r="A25" s="65"/>
      <c r="B25" s="111" t="s">
        <v>524</v>
      </c>
      <c r="C25" s="110"/>
      <c r="D25" s="112"/>
      <c r="E25" s="107"/>
      <c r="F25" s="106"/>
      <c r="G25" s="106"/>
    </row>
  </sheetData>
  <mergeCells count="5">
    <mergeCell ref="A3:B3"/>
    <mergeCell ref="A4:B4"/>
    <mergeCell ref="C4:G4"/>
    <mergeCell ref="A5:B5"/>
    <mergeCell ref="B23:C23"/>
  </mergeCells>
  <printOptions horizontalCentered="1"/>
  <pageMargins left="0.31496062992126" right="0.31496062992126" top="0.196850393700787" bottom="0" header="0.31496062992126" footer="0.31496062992126"/>
  <pageSetup paperSize="9" scale="70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0"/>
    <pageSetUpPr fitToPage="1"/>
  </sheetPr>
  <dimension ref="A1:H94"/>
  <sheetViews>
    <sheetView view="pageBreakPreview" topLeftCell="A52" zoomScale="85" zoomScaleNormal="55" workbookViewId="0">
      <selection activeCell="K86" sqref="K86"/>
    </sheetView>
  </sheetViews>
  <sheetFormatPr defaultColWidth="8.85546875" defaultRowHeight="15.75"/>
  <cols>
    <col min="1" max="1" width="14.42578125" style="3" customWidth="1"/>
    <col min="2" max="2" width="55.7109375" style="3" customWidth="1"/>
    <col min="3" max="3" width="59.7109375" style="3" customWidth="1"/>
    <col min="4" max="4" width="15.85546875" style="3" customWidth="1"/>
    <col min="5" max="5" width="16" style="4" customWidth="1"/>
    <col min="6" max="6" width="15.85546875" style="5" customWidth="1"/>
    <col min="7" max="7" width="17.28515625" style="6" customWidth="1"/>
    <col min="8" max="8" width="18.28515625" style="3" customWidth="1"/>
    <col min="9" max="9" width="15.42578125" style="3" customWidth="1"/>
    <col min="10" max="10" width="17.28515625" style="3" customWidth="1"/>
    <col min="11" max="16384" width="8.85546875" style="3"/>
  </cols>
  <sheetData>
    <row r="1" spans="1:8">
      <c r="A1" s="7"/>
      <c r="B1" s="7" t="s">
        <v>525</v>
      </c>
      <c r="C1" s="7"/>
      <c r="D1" s="2"/>
    </row>
    <row r="2" spans="1:8">
      <c r="A2" s="7"/>
      <c r="B2" s="7" t="s">
        <v>43</v>
      </c>
      <c r="C2" s="7"/>
      <c r="D2" s="7"/>
    </row>
    <row r="3" spans="1:8">
      <c r="A3" s="304" t="s">
        <v>526</v>
      </c>
      <c r="B3" s="304"/>
      <c r="C3" s="8"/>
      <c r="D3" s="9"/>
      <c r="E3" s="10"/>
    </row>
    <row r="4" spans="1:8" ht="55.5" customHeight="1">
      <c r="A4" s="305" t="s">
        <v>527</v>
      </c>
      <c r="B4" s="305"/>
      <c r="C4" s="313" t="s">
        <v>528</v>
      </c>
      <c r="D4" s="313"/>
      <c r="E4" s="313"/>
      <c r="F4" s="313"/>
      <c r="G4" s="313"/>
    </row>
    <row r="5" spans="1:8">
      <c r="A5" s="304" t="s">
        <v>529</v>
      </c>
      <c r="B5" s="304"/>
      <c r="C5" s="12"/>
      <c r="D5" s="9"/>
      <c r="E5" s="10"/>
    </row>
    <row r="6" spans="1:8" s="1" customFormat="1" ht="30.6" customHeight="1">
      <c r="A6" s="316" t="s">
        <v>530</v>
      </c>
      <c r="B6" s="316" t="s">
        <v>531</v>
      </c>
      <c r="C6" s="316" t="s">
        <v>477</v>
      </c>
      <c r="D6" s="314" t="s">
        <v>532</v>
      </c>
      <c r="E6" s="314"/>
      <c r="F6" s="314"/>
      <c r="G6" s="314"/>
    </row>
    <row r="7" spans="1:8" s="1" customFormat="1" ht="63">
      <c r="A7" s="316"/>
      <c r="B7" s="316"/>
      <c r="C7" s="316"/>
      <c r="D7" s="13" t="s">
        <v>533</v>
      </c>
      <c r="E7" s="13" t="s">
        <v>534</v>
      </c>
      <c r="F7" s="14" t="s">
        <v>535</v>
      </c>
      <c r="G7" s="15" t="s">
        <v>536</v>
      </c>
    </row>
    <row r="8" spans="1:8" ht="31.5">
      <c r="A8" s="16"/>
      <c r="B8" s="17" t="s">
        <v>537</v>
      </c>
      <c r="C8" s="17" t="s">
        <v>538</v>
      </c>
      <c r="D8" s="18"/>
      <c r="E8" s="19"/>
      <c r="F8" s="19"/>
      <c r="G8" s="20"/>
    </row>
    <row r="9" spans="1:8">
      <c r="A9" s="16">
        <v>1101</v>
      </c>
      <c r="B9" s="17"/>
      <c r="C9" s="17"/>
      <c r="D9" s="18"/>
      <c r="E9" s="19"/>
      <c r="F9" s="19"/>
      <c r="G9" s="20"/>
    </row>
    <row r="10" spans="1:8" ht="28.5">
      <c r="A10" s="21" t="s">
        <v>539</v>
      </c>
      <c r="B10" s="22" t="s">
        <v>540</v>
      </c>
      <c r="C10" s="23" t="s">
        <v>541</v>
      </c>
      <c r="D10" s="24"/>
      <c r="E10" s="24"/>
      <c r="F10" s="25"/>
      <c r="G10" s="26"/>
      <c r="H10" s="5"/>
    </row>
    <row r="11" spans="1:8" ht="30">
      <c r="A11" s="21" t="s">
        <v>542</v>
      </c>
      <c r="B11" s="27" t="s">
        <v>543</v>
      </c>
      <c r="C11" s="28" t="s">
        <v>544</v>
      </c>
      <c r="D11" s="24" t="s">
        <v>314</v>
      </c>
      <c r="E11" s="24">
        <v>40</v>
      </c>
      <c r="F11" s="25"/>
      <c r="G11" s="26"/>
      <c r="H11" s="5"/>
    </row>
    <row r="12" spans="1:8">
      <c r="A12" s="21" t="s">
        <v>545</v>
      </c>
      <c r="B12" s="27" t="s">
        <v>546</v>
      </c>
      <c r="C12" s="28" t="s">
        <v>547</v>
      </c>
      <c r="D12" s="24" t="s">
        <v>314</v>
      </c>
      <c r="E12" s="24">
        <v>20</v>
      </c>
      <c r="F12" s="25"/>
      <c r="G12" s="29"/>
      <c r="H12" s="5"/>
    </row>
    <row r="13" spans="1:8" ht="30">
      <c r="A13" s="21" t="s">
        <v>548</v>
      </c>
      <c r="B13" s="27" t="s">
        <v>549</v>
      </c>
      <c r="C13" s="28" t="s">
        <v>550</v>
      </c>
      <c r="D13" s="24" t="s">
        <v>314</v>
      </c>
      <c r="E13" s="24">
        <v>76.8</v>
      </c>
      <c r="F13" s="25"/>
      <c r="G13" s="29"/>
      <c r="H13" s="5"/>
    </row>
    <row r="14" spans="1:8">
      <c r="A14" s="21" t="s">
        <v>551</v>
      </c>
      <c r="B14" s="27" t="s">
        <v>552</v>
      </c>
      <c r="C14" s="28" t="s">
        <v>553</v>
      </c>
      <c r="D14" s="24" t="s">
        <v>399</v>
      </c>
      <c r="E14" s="24">
        <v>4.5750000000000002</v>
      </c>
      <c r="F14" s="25"/>
      <c r="G14" s="29"/>
      <c r="H14" s="5"/>
    </row>
    <row r="15" spans="1:8">
      <c r="A15" s="21" t="s">
        <v>554</v>
      </c>
      <c r="B15" s="30" t="s">
        <v>555</v>
      </c>
      <c r="C15" s="28" t="s">
        <v>556</v>
      </c>
      <c r="D15" s="24" t="s">
        <v>399</v>
      </c>
      <c r="E15" s="24">
        <v>0.27600000000000002</v>
      </c>
      <c r="F15" s="25"/>
      <c r="G15" s="29"/>
      <c r="H15" s="5"/>
    </row>
    <row r="16" spans="1:8">
      <c r="A16" s="21" t="s">
        <v>557</v>
      </c>
      <c r="B16" s="31" t="s">
        <v>558</v>
      </c>
      <c r="C16" s="32" t="s">
        <v>559</v>
      </c>
      <c r="D16" s="24" t="s">
        <v>314</v>
      </c>
      <c r="E16" s="24">
        <v>2.4299999999999999E-2</v>
      </c>
      <c r="F16" s="25"/>
      <c r="G16" s="29"/>
      <c r="H16" s="5"/>
    </row>
    <row r="17" spans="1:8" ht="25.5">
      <c r="A17" s="21" t="s">
        <v>560</v>
      </c>
      <c r="B17" s="33" t="s">
        <v>561</v>
      </c>
      <c r="C17" s="32" t="s">
        <v>562</v>
      </c>
      <c r="D17" s="24" t="s">
        <v>314</v>
      </c>
      <c r="E17" s="24">
        <v>131.34</v>
      </c>
      <c r="F17" s="25"/>
      <c r="G17" s="29"/>
      <c r="H17" s="5"/>
    </row>
    <row r="18" spans="1:8" ht="25.5">
      <c r="A18" s="21" t="s">
        <v>563</v>
      </c>
      <c r="B18" s="33" t="s">
        <v>564</v>
      </c>
      <c r="C18" s="32" t="s">
        <v>565</v>
      </c>
      <c r="D18" s="24" t="s">
        <v>314</v>
      </c>
      <c r="E18" s="24">
        <v>305.14</v>
      </c>
      <c r="F18" s="25"/>
      <c r="G18" s="29"/>
      <c r="H18" s="5"/>
    </row>
    <row r="19" spans="1:8">
      <c r="A19" s="21" t="s">
        <v>566</v>
      </c>
      <c r="B19" s="33" t="s">
        <v>555</v>
      </c>
      <c r="C19" s="28" t="s">
        <v>556</v>
      </c>
      <c r="D19" s="24" t="s">
        <v>399</v>
      </c>
      <c r="E19" s="24">
        <v>2.6850000000000001</v>
      </c>
      <c r="F19" s="25"/>
      <c r="G19" s="29"/>
      <c r="H19" s="5"/>
    </row>
    <row r="20" spans="1:8">
      <c r="A20" s="21" t="s">
        <v>567</v>
      </c>
      <c r="B20" s="33" t="s">
        <v>558</v>
      </c>
      <c r="C20" s="32" t="s">
        <v>559</v>
      </c>
      <c r="D20" s="24" t="s">
        <v>399</v>
      </c>
      <c r="E20" s="24">
        <v>1.2999999999999999E-2</v>
      </c>
      <c r="F20" s="25"/>
      <c r="G20" s="29"/>
      <c r="H20" s="5"/>
    </row>
    <row r="21" spans="1:8">
      <c r="A21" s="34">
        <v>1102</v>
      </c>
      <c r="B21" s="35" t="s">
        <v>568</v>
      </c>
      <c r="C21" s="35" t="s">
        <v>569</v>
      </c>
      <c r="D21" s="24"/>
      <c r="E21" s="24"/>
      <c r="F21" s="25"/>
      <c r="G21" s="29"/>
      <c r="H21" s="5"/>
    </row>
    <row r="22" spans="1:8" ht="25.5">
      <c r="A22" s="36" t="s">
        <v>570</v>
      </c>
      <c r="B22" s="33" t="s">
        <v>571</v>
      </c>
      <c r="C22" s="32" t="s">
        <v>572</v>
      </c>
      <c r="D22" s="24" t="s">
        <v>314</v>
      </c>
      <c r="E22" s="24">
        <v>30.4</v>
      </c>
      <c r="F22" s="25"/>
      <c r="G22" s="29"/>
      <c r="H22" s="5"/>
    </row>
    <row r="23" spans="1:8">
      <c r="A23" s="36" t="s">
        <v>573</v>
      </c>
      <c r="B23" s="33" t="s">
        <v>574</v>
      </c>
      <c r="C23" s="32" t="s">
        <v>547</v>
      </c>
      <c r="D23" s="24" t="s">
        <v>314</v>
      </c>
      <c r="E23" s="24">
        <v>20.260000000000002</v>
      </c>
      <c r="F23" s="25"/>
      <c r="G23" s="29"/>
      <c r="H23" s="5"/>
    </row>
    <row r="24" spans="1:8" ht="38.25">
      <c r="A24" s="36" t="s">
        <v>575</v>
      </c>
      <c r="B24" s="33" t="s">
        <v>576</v>
      </c>
      <c r="C24" s="32" t="s">
        <v>577</v>
      </c>
      <c r="D24" s="24" t="s">
        <v>314</v>
      </c>
      <c r="E24" s="24">
        <v>58</v>
      </c>
      <c r="F24" s="25"/>
      <c r="G24" s="29"/>
      <c r="H24" s="5"/>
    </row>
    <row r="25" spans="1:8">
      <c r="A25" s="36" t="s">
        <v>578</v>
      </c>
      <c r="B25" s="33" t="s">
        <v>555</v>
      </c>
      <c r="C25" s="28" t="s">
        <v>556</v>
      </c>
      <c r="D25" s="24" t="s">
        <v>399</v>
      </c>
      <c r="E25" s="24">
        <v>4.6870000000000003</v>
      </c>
      <c r="F25" s="25"/>
      <c r="G25" s="29"/>
      <c r="H25" s="5"/>
    </row>
    <row r="26" spans="1:8">
      <c r="A26" s="36" t="s">
        <v>579</v>
      </c>
      <c r="B26" s="33" t="s">
        <v>407</v>
      </c>
      <c r="C26" s="28" t="s">
        <v>408</v>
      </c>
      <c r="D26" s="24" t="s">
        <v>399</v>
      </c>
      <c r="E26" s="24">
        <v>0.14899999999999999</v>
      </c>
      <c r="F26" s="25"/>
      <c r="G26" s="29"/>
      <c r="H26" s="5"/>
    </row>
    <row r="27" spans="1:8">
      <c r="A27" s="36" t="s">
        <v>580</v>
      </c>
      <c r="B27" s="33" t="s">
        <v>558</v>
      </c>
      <c r="C27" s="32" t="s">
        <v>559</v>
      </c>
      <c r="D27" s="24" t="s">
        <v>399</v>
      </c>
      <c r="E27" s="24">
        <v>2.4E-2</v>
      </c>
      <c r="F27" s="25"/>
      <c r="G27" s="29"/>
      <c r="H27" s="5"/>
    </row>
    <row r="28" spans="1:8" ht="25.5">
      <c r="A28" s="36" t="s">
        <v>581</v>
      </c>
      <c r="B28" s="33" t="s">
        <v>582</v>
      </c>
      <c r="C28" s="32" t="s">
        <v>583</v>
      </c>
      <c r="D28" s="24" t="s">
        <v>314</v>
      </c>
      <c r="E28" s="24">
        <v>1.75</v>
      </c>
      <c r="F28" s="19"/>
      <c r="G28" s="20"/>
      <c r="H28" s="5"/>
    </row>
    <row r="29" spans="1:8">
      <c r="A29" s="36" t="s">
        <v>584</v>
      </c>
      <c r="B29" s="33" t="s">
        <v>585</v>
      </c>
      <c r="C29" s="32" t="s">
        <v>586</v>
      </c>
      <c r="D29" s="24" t="s">
        <v>444</v>
      </c>
      <c r="E29" s="24">
        <v>88</v>
      </c>
      <c r="F29" s="25"/>
      <c r="G29" s="26"/>
      <c r="H29" s="5"/>
    </row>
    <row r="30" spans="1:8" ht="25.5">
      <c r="A30" s="36" t="s">
        <v>587</v>
      </c>
      <c r="B30" s="33" t="s">
        <v>588</v>
      </c>
      <c r="C30" s="37" t="s">
        <v>589</v>
      </c>
      <c r="D30" s="24" t="s">
        <v>314</v>
      </c>
      <c r="E30" s="24">
        <v>97.3</v>
      </c>
      <c r="F30" s="25"/>
      <c r="G30" s="26"/>
      <c r="H30" s="5"/>
    </row>
    <row r="31" spans="1:8">
      <c r="A31" s="36" t="s">
        <v>590</v>
      </c>
      <c r="B31" s="33" t="s">
        <v>591</v>
      </c>
      <c r="C31" s="28" t="s">
        <v>592</v>
      </c>
      <c r="D31" s="24" t="s">
        <v>399</v>
      </c>
      <c r="E31" s="24">
        <v>6.6580000000000004</v>
      </c>
      <c r="F31" s="25"/>
      <c r="G31" s="26"/>
      <c r="H31" s="5"/>
    </row>
    <row r="32" spans="1:8">
      <c r="A32" s="36" t="s">
        <v>593</v>
      </c>
      <c r="B32" s="33" t="s">
        <v>594</v>
      </c>
      <c r="C32" s="28" t="s">
        <v>595</v>
      </c>
      <c r="D32" s="24" t="s">
        <v>399</v>
      </c>
      <c r="E32" s="24">
        <v>1.976</v>
      </c>
      <c r="F32" s="25"/>
      <c r="G32" s="26"/>
      <c r="H32" s="5"/>
    </row>
    <row r="33" spans="1:8">
      <c r="A33" s="36" t="s">
        <v>596</v>
      </c>
      <c r="B33" s="33" t="s">
        <v>597</v>
      </c>
      <c r="C33" s="28" t="s">
        <v>598</v>
      </c>
      <c r="D33" s="24" t="s">
        <v>399</v>
      </c>
      <c r="E33" s="24">
        <v>6.23</v>
      </c>
      <c r="F33" s="25"/>
      <c r="G33" s="26"/>
      <c r="H33" s="5"/>
    </row>
    <row r="34" spans="1:8">
      <c r="A34" s="36" t="s">
        <v>599</v>
      </c>
      <c r="B34" s="33" t="s">
        <v>555</v>
      </c>
      <c r="C34" s="28" t="s">
        <v>556</v>
      </c>
      <c r="D34" s="24" t="s">
        <v>399</v>
      </c>
      <c r="E34" s="24">
        <v>2.34</v>
      </c>
      <c r="F34" s="25"/>
      <c r="G34" s="26"/>
      <c r="H34" s="5"/>
    </row>
    <row r="35" spans="1:8">
      <c r="A35" s="36" t="s">
        <v>600</v>
      </c>
      <c r="B35" s="33" t="s">
        <v>407</v>
      </c>
      <c r="C35" s="28" t="s">
        <v>408</v>
      </c>
      <c r="D35" s="24" t="s">
        <v>399</v>
      </c>
      <c r="E35" s="24">
        <v>7.6799999999999993E-2</v>
      </c>
      <c r="F35" s="25"/>
      <c r="G35" s="26"/>
      <c r="H35" s="5"/>
    </row>
    <row r="36" spans="1:8">
      <c r="A36" s="36" t="s">
        <v>601</v>
      </c>
      <c r="B36" s="33" t="s">
        <v>558</v>
      </c>
      <c r="C36" s="32" t="s">
        <v>559</v>
      </c>
      <c r="D36" s="24" t="s">
        <v>399</v>
      </c>
      <c r="E36" s="24">
        <v>8.5999999999999993E-2</v>
      </c>
      <c r="F36" s="25"/>
      <c r="G36" s="26"/>
      <c r="H36" s="5"/>
    </row>
    <row r="37" spans="1:8">
      <c r="A37" s="34">
        <v>1103</v>
      </c>
      <c r="B37" s="35" t="s">
        <v>568</v>
      </c>
      <c r="C37" s="35" t="s">
        <v>602</v>
      </c>
      <c r="D37" s="24"/>
      <c r="E37" s="24"/>
      <c r="F37" s="25"/>
      <c r="G37" s="26"/>
      <c r="H37" s="5"/>
    </row>
    <row r="38" spans="1:8" ht="25.5">
      <c r="A38" s="36" t="s">
        <v>603</v>
      </c>
      <c r="B38" s="33" t="s">
        <v>571</v>
      </c>
      <c r="C38" s="32" t="s">
        <v>572</v>
      </c>
      <c r="D38" s="24" t="s">
        <v>314</v>
      </c>
      <c r="E38" s="24">
        <v>32.799999999999997</v>
      </c>
      <c r="F38" s="25"/>
      <c r="G38" s="26"/>
      <c r="H38" s="5"/>
    </row>
    <row r="39" spans="1:8">
      <c r="A39" s="36" t="s">
        <v>604</v>
      </c>
      <c r="B39" s="33" t="s">
        <v>574</v>
      </c>
      <c r="C39" s="32" t="s">
        <v>547</v>
      </c>
      <c r="D39" s="24" t="s">
        <v>314</v>
      </c>
      <c r="E39" s="24">
        <v>21.86</v>
      </c>
      <c r="F39" s="25"/>
      <c r="G39" s="26"/>
      <c r="H39" s="5"/>
    </row>
    <row r="40" spans="1:8" ht="38.25">
      <c r="A40" s="36" t="s">
        <v>605</v>
      </c>
      <c r="B40" s="33" t="s">
        <v>576</v>
      </c>
      <c r="C40" s="32" t="s">
        <v>577</v>
      </c>
      <c r="D40" s="24" t="s">
        <v>314</v>
      </c>
      <c r="E40" s="24">
        <v>57.3</v>
      </c>
      <c r="F40" s="25"/>
      <c r="G40" s="26"/>
      <c r="H40" s="5"/>
    </row>
    <row r="41" spans="1:8">
      <c r="A41" s="36" t="s">
        <v>606</v>
      </c>
      <c r="B41" s="33" t="s">
        <v>555</v>
      </c>
      <c r="C41" s="28" t="s">
        <v>556</v>
      </c>
      <c r="D41" s="24" t="s">
        <v>399</v>
      </c>
      <c r="E41" s="24">
        <v>4.59</v>
      </c>
      <c r="F41" s="25"/>
      <c r="G41" s="26"/>
      <c r="H41" s="5"/>
    </row>
    <row r="42" spans="1:8">
      <c r="A42" s="36" t="s">
        <v>607</v>
      </c>
      <c r="B42" s="33" t="s">
        <v>407</v>
      </c>
      <c r="C42" s="28" t="s">
        <v>408</v>
      </c>
      <c r="D42" s="24" t="s">
        <v>399</v>
      </c>
      <c r="E42" s="24">
        <v>0.08</v>
      </c>
      <c r="F42" s="25"/>
      <c r="G42" s="26"/>
      <c r="H42" s="5"/>
    </row>
    <row r="43" spans="1:8">
      <c r="A43" s="36" t="s">
        <v>608</v>
      </c>
      <c r="B43" s="33" t="s">
        <v>558</v>
      </c>
      <c r="C43" s="32" t="s">
        <v>559</v>
      </c>
      <c r="D43" s="24" t="s">
        <v>399</v>
      </c>
      <c r="E43" s="24">
        <v>2.3E-2</v>
      </c>
      <c r="F43" s="25"/>
      <c r="G43" s="26"/>
      <c r="H43" s="5"/>
    </row>
    <row r="44" spans="1:8" ht="25.5">
      <c r="A44" s="36" t="s">
        <v>609</v>
      </c>
      <c r="B44" s="33" t="s">
        <v>582</v>
      </c>
      <c r="C44" s="32" t="s">
        <v>583</v>
      </c>
      <c r="D44" s="24" t="s">
        <v>314</v>
      </c>
      <c r="E44" s="24">
        <v>1.75</v>
      </c>
      <c r="F44" s="25"/>
      <c r="G44" s="26"/>
      <c r="H44" s="5"/>
    </row>
    <row r="45" spans="1:8">
      <c r="A45" s="36" t="s">
        <v>610</v>
      </c>
      <c r="B45" s="33" t="s">
        <v>585</v>
      </c>
      <c r="C45" s="32" t="s">
        <v>586</v>
      </c>
      <c r="D45" s="24" t="s">
        <v>444</v>
      </c>
      <c r="E45" s="24">
        <v>88</v>
      </c>
      <c r="F45" s="25"/>
      <c r="G45" s="26"/>
      <c r="H45" s="5"/>
    </row>
    <row r="46" spans="1:8" ht="25.5">
      <c r="A46" s="36" t="s">
        <v>611</v>
      </c>
      <c r="B46" s="33" t="s">
        <v>588</v>
      </c>
      <c r="C46" s="37" t="s">
        <v>589</v>
      </c>
      <c r="D46" s="24" t="s">
        <v>314</v>
      </c>
      <c r="E46" s="24">
        <v>94.3</v>
      </c>
      <c r="F46" s="25"/>
      <c r="G46" s="26"/>
      <c r="H46" s="5"/>
    </row>
    <row r="47" spans="1:8">
      <c r="A47" s="36" t="s">
        <v>612</v>
      </c>
      <c r="B47" s="33" t="s">
        <v>591</v>
      </c>
      <c r="C47" s="28" t="s">
        <v>592</v>
      </c>
      <c r="D47" s="24" t="s">
        <v>399</v>
      </c>
      <c r="E47" s="24">
        <v>6.22</v>
      </c>
      <c r="F47" s="25"/>
      <c r="G47" s="26"/>
      <c r="H47" s="5"/>
    </row>
    <row r="48" spans="1:8">
      <c r="A48" s="36" t="s">
        <v>613</v>
      </c>
      <c r="B48" s="33" t="s">
        <v>594</v>
      </c>
      <c r="C48" s="28" t="s">
        <v>595</v>
      </c>
      <c r="D48" s="24" t="s">
        <v>399</v>
      </c>
      <c r="E48" s="24">
        <v>1.82</v>
      </c>
      <c r="F48" s="25"/>
      <c r="G48" s="26"/>
      <c r="H48" s="5"/>
    </row>
    <row r="49" spans="1:8">
      <c r="A49" s="36" t="s">
        <v>614</v>
      </c>
      <c r="B49" s="33" t="s">
        <v>597</v>
      </c>
      <c r="C49" s="28" t="s">
        <v>598</v>
      </c>
      <c r="D49" s="24" t="s">
        <v>399</v>
      </c>
      <c r="E49" s="24">
        <v>5.93</v>
      </c>
      <c r="F49" s="25"/>
      <c r="G49" s="26"/>
      <c r="H49" s="5"/>
    </row>
    <row r="50" spans="1:8">
      <c r="A50" s="36" t="s">
        <v>615</v>
      </c>
      <c r="B50" s="33" t="s">
        <v>555</v>
      </c>
      <c r="C50" s="28" t="s">
        <v>556</v>
      </c>
      <c r="D50" s="24" t="s">
        <v>399</v>
      </c>
      <c r="E50" s="24">
        <v>2.6389999999999998</v>
      </c>
      <c r="F50" s="25"/>
      <c r="G50" s="26"/>
      <c r="H50" s="5"/>
    </row>
    <row r="51" spans="1:8">
      <c r="A51" s="36" t="s">
        <v>616</v>
      </c>
      <c r="B51" s="33" t="s">
        <v>407</v>
      </c>
      <c r="C51" s="28" t="s">
        <v>408</v>
      </c>
      <c r="D51" s="24" t="s">
        <v>399</v>
      </c>
      <c r="E51" s="24">
        <v>7.5999999999999998E-2</v>
      </c>
      <c r="F51" s="25"/>
      <c r="G51" s="26"/>
      <c r="H51" s="5"/>
    </row>
    <row r="52" spans="1:8">
      <c r="A52" s="36" t="s">
        <v>617</v>
      </c>
      <c r="B52" s="33" t="s">
        <v>558</v>
      </c>
      <c r="C52" s="32" t="s">
        <v>559</v>
      </c>
      <c r="D52" s="24" t="s">
        <v>399</v>
      </c>
      <c r="E52" s="24">
        <v>8.3400000000000002E-2</v>
      </c>
      <c r="F52" s="25"/>
      <c r="G52" s="26"/>
      <c r="H52" s="5"/>
    </row>
    <row r="53" spans="1:8">
      <c r="A53" s="34">
        <v>1104</v>
      </c>
      <c r="B53" s="35" t="s">
        <v>618</v>
      </c>
      <c r="C53" s="35" t="s">
        <v>619</v>
      </c>
      <c r="D53" s="24"/>
      <c r="E53" s="24"/>
      <c r="F53" s="25"/>
      <c r="G53" s="26"/>
      <c r="H53" s="5"/>
    </row>
    <row r="54" spans="1:8" ht="38.25">
      <c r="A54" s="36" t="s">
        <v>620</v>
      </c>
      <c r="B54" s="33" t="s">
        <v>621</v>
      </c>
      <c r="C54" s="32" t="s">
        <v>622</v>
      </c>
      <c r="D54" s="24" t="s">
        <v>314</v>
      </c>
      <c r="E54" s="24">
        <v>2.2050000000000001</v>
      </c>
      <c r="F54" s="25"/>
      <c r="G54" s="26"/>
      <c r="H54" s="5"/>
    </row>
    <row r="55" spans="1:8">
      <c r="A55" s="36" t="s">
        <v>623</v>
      </c>
      <c r="B55" s="33" t="s">
        <v>624</v>
      </c>
      <c r="C55" s="32" t="s">
        <v>625</v>
      </c>
      <c r="D55" s="24" t="s">
        <v>444</v>
      </c>
      <c r="E55" s="24">
        <v>125.4</v>
      </c>
      <c r="F55" s="25"/>
      <c r="G55" s="26"/>
      <c r="H55" s="5"/>
    </row>
    <row r="56" spans="1:8" ht="25.5">
      <c r="A56" s="36" t="s">
        <v>626</v>
      </c>
      <c r="B56" s="33" t="s">
        <v>627</v>
      </c>
      <c r="C56" s="32" t="s">
        <v>628</v>
      </c>
      <c r="D56" s="24" t="s">
        <v>444</v>
      </c>
      <c r="E56" s="24">
        <v>678.55</v>
      </c>
      <c r="F56" s="25"/>
      <c r="G56" s="26"/>
      <c r="H56" s="5"/>
    </row>
    <row r="57" spans="1:8">
      <c r="A57" s="36" t="s">
        <v>629</v>
      </c>
      <c r="B57" s="33" t="s">
        <v>630</v>
      </c>
      <c r="C57" s="32" t="s">
        <v>631</v>
      </c>
      <c r="D57" s="24" t="s">
        <v>444</v>
      </c>
      <c r="E57" s="24">
        <v>174.7</v>
      </c>
      <c r="F57" s="25"/>
      <c r="G57" s="26"/>
      <c r="H57" s="5"/>
    </row>
    <row r="58" spans="1:8">
      <c r="A58" s="36" t="s">
        <v>632</v>
      </c>
      <c r="B58" s="33" t="s">
        <v>633</v>
      </c>
      <c r="C58" s="32" t="s">
        <v>634</v>
      </c>
      <c r="D58" s="24" t="s">
        <v>399</v>
      </c>
      <c r="E58" s="24">
        <v>1.5</v>
      </c>
      <c r="F58" s="25"/>
      <c r="G58" s="26"/>
      <c r="H58" s="5"/>
    </row>
    <row r="59" spans="1:8" ht="25.5">
      <c r="A59" s="36" t="s">
        <v>635</v>
      </c>
      <c r="B59" s="33" t="s">
        <v>636</v>
      </c>
      <c r="C59" s="32" t="s">
        <v>637</v>
      </c>
      <c r="D59" s="24" t="s">
        <v>399</v>
      </c>
      <c r="E59" s="24">
        <v>0.34300000000000003</v>
      </c>
      <c r="F59" s="25"/>
      <c r="G59" s="26"/>
      <c r="H59" s="5"/>
    </row>
    <row r="60" spans="1:8" ht="25.5">
      <c r="A60" s="36" t="s">
        <v>638</v>
      </c>
      <c r="B60" s="33" t="s">
        <v>639</v>
      </c>
      <c r="C60" s="32" t="s">
        <v>640</v>
      </c>
      <c r="D60" s="24" t="s">
        <v>399</v>
      </c>
      <c r="E60" s="24">
        <v>743</v>
      </c>
      <c r="F60" s="25"/>
      <c r="G60" s="26"/>
      <c r="H60" s="5"/>
    </row>
    <row r="61" spans="1:8" ht="30">
      <c r="A61" s="36" t="s">
        <v>641</v>
      </c>
      <c r="B61" s="38" t="s">
        <v>642</v>
      </c>
      <c r="C61" s="32" t="s">
        <v>643</v>
      </c>
      <c r="D61" s="24" t="s">
        <v>444</v>
      </c>
      <c r="E61" s="24">
        <v>139.30000000000001</v>
      </c>
      <c r="F61" s="25"/>
      <c r="G61" s="26"/>
      <c r="H61" s="5"/>
    </row>
    <row r="62" spans="1:8">
      <c r="A62" s="34" t="s">
        <v>644</v>
      </c>
      <c r="B62" s="39" t="s">
        <v>645</v>
      </c>
      <c r="C62" s="40" t="s">
        <v>646</v>
      </c>
      <c r="D62" s="24"/>
      <c r="E62" s="24"/>
      <c r="F62" s="25"/>
      <c r="G62" s="29"/>
      <c r="H62" s="5"/>
    </row>
    <row r="63" spans="1:8" ht="25.5">
      <c r="A63" s="34" t="s">
        <v>647</v>
      </c>
      <c r="B63" s="41" t="s">
        <v>648</v>
      </c>
      <c r="C63" s="32" t="s">
        <v>562</v>
      </c>
      <c r="D63" s="24" t="s">
        <v>314</v>
      </c>
      <c r="E63" s="24">
        <v>11.94</v>
      </c>
      <c r="F63" s="25"/>
      <c r="G63" s="29"/>
      <c r="H63" s="5"/>
    </row>
    <row r="64" spans="1:8" ht="25.5">
      <c r="A64" s="34" t="s">
        <v>649</v>
      </c>
      <c r="B64" s="41" t="s">
        <v>650</v>
      </c>
      <c r="C64" s="32" t="s">
        <v>651</v>
      </c>
      <c r="D64" s="24" t="s">
        <v>314</v>
      </c>
      <c r="E64" s="24">
        <v>2.65</v>
      </c>
      <c r="F64" s="25"/>
      <c r="G64" s="29"/>
      <c r="H64" s="5"/>
    </row>
    <row r="65" spans="1:8" ht="25.5">
      <c r="A65" s="34" t="s">
        <v>652</v>
      </c>
      <c r="B65" s="41" t="s">
        <v>653</v>
      </c>
      <c r="C65" s="32" t="s">
        <v>654</v>
      </c>
      <c r="D65" s="24" t="s">
        <v>314</v>
      </c>
      <c r="E65" s="24">
        <v>2.4700000000000002</v>
      </c>
      <c r="F65" s="25"/>
      <c r="G65" s="29"/>
      <c r="H65" s="5"/>
    </row>
    <row r="66" spans="1:8" ht="25.5">
      <c r="A66" s="34" t="s">
        <v>655</v>
      </c>
      <c r="B66" s="41" t="s">
        <v>656</v>
      </c>
      <c r="C66" s="32" t="s">
        <v>657</v>
      </c>
      <c r="D66" s="24" t="s">
        <v>314</v>
      </c>
      <c r="E66" s="24">
        <v>5.54</v>
      </c>
      <c r="F66" s="25"/>
      <c r="G66" s="29"/>
      <c r="H66" s="5"/>
    </row>
    <row r="67" spans="1:8">
      <c r="A67" s="34" t="s">
        <v>658</v>
      </c>
      <c r="B67" s="41" t="s">
        <v>555</v>
      </c>
      <c r="C67" s="28" t="s">
        <v>659</v>
      </c>
      <c r="D67" s="24" t="s">
        <v>399</v>
      </c>
      <c r="E67" s="24">
        <v>0.32</v>
      </c>
      <c r="F67" s="25"/>
      <c r="G67" s="29"/>
      <c r="H67" s="5"/>
    </row>
    <row r="68" spans="1:8">
      <c r="A68" s="34" t="s">
        <v>660</v>
      </c>
      <c r="B68" s="41" t="s">
        <v>558</v>
      </c>
      <c r="C68" s="32" t="s">
        <v>559</v>
      </c>
      <c r="D68" s="24" t="s">
        <v>399</v>
      </c>
      <c r="E68" s="24">
        <v>2E-3</v>
      </c>
      <c r="F68" s="25"/>
      <c r="G68" s="29"/>
      <c r="H68" s="5"/>
    </row>
    <row r="69" spans="1:8">
      <c r="A69" s="34" t="s">
        <v>661</v>
      </c>
      <c r="B69" s="41" t="s">
        <v>662</v>
      </c>
      <c r="C69" s="32" t="s">
        <v>663</v>
      </c>
      <c r="D69" s="24" t="s">
        <v>126</v>
      </c>
      <c r="E69" s="24">
        <v>1</v>
      </c>
      <c r="F69" s="25"/>
      <c r="G69" s="29"/>
      <c r="H69" s="5"/>
    </row>
    <row r="70" spans="1:8">
      <c r="A70" s="34">
        <v>1105</v>
      </c>
      <c r="B70" s="42" t="s">
        <v>664</v>
      </c>
      <c r="C70" s="35" t="s">
        <v>665</v>
      </c>
      <c r="D70" s="24"/>
      <c r="E70" s="24"/>
      <c r="F70" s="25"/>
      <c r="G70" s="29"/>
      <c r="H70" s="5"/>
    </row>
    <row r="71" spans="1:8" ht="47.25">
      <c r="A71" s="43" t="s">
        <v>666</v>
      </c>
      <c r="B71" s="41" t="s">
        <v>667</v>
      </c>
      <c r="C71" s="44" t="s">
        <v>668</v>
      </c>
      <c r="D71" s="24" t="s">
        <v>399</v>
      </c>
      <c r="E71" s="24">
        <v>2.2000000000000002</v>
      </c>
      <c r="F71" s="25"/>
      <c r="G71" s="29"/>
      <c r="H71" s="5"/>
    </row>
    <row r="72" spans="1:8" ht="25.5">
      <c r="A72" s="43" t="s">
        <v>669</v>
      </c>
      <c r="B72" s="41" t="s">
        <v>670</v>
      </c>
      <c r="C72" s="32" t="s">
        <v>671</v>
      </c>
      <c r="D72" s="24" t="s">
        <v>399</v>
      </c>
      <c r="E72" s="24">
        <v>3.2</v>
      </c>
      <c r="F72" s="25"/>
      <c r="G72" s="29"/>
      <c r="H72" s="5"/>
    </row>
    <row r="73" spans="1:8" ht="25.5">
      <c r="A73" s="43" t="s">
        <v>672</v>
      </c>
      <c r="B73" s="41" t="s">
        <v>673</v>
      </c>
      <c r="C73" s="32" t="s">
        <v>674</v>
      </c>
      <c r="D73" s="24" t="s">
        <v>399</v>
      </c>
      <c r="E73" s="24">
        <v>2.5</v>
      </c>
      <c r="F73" s="25"/>
      <c r="G73" s="29"/>
      <c r="H73" s="5"/>
    </row>
    <row r="74" spans="1:8" ht="25.5">
      <c r="A74" s="43" t="s">
        <v>675</v>
      </c>
      <c r="B74" s="41" t="s">
        <v>676</v>
      </c>
      <c r="C74" s="32" t="s">
        <v>677</v>
      </c>
      <c r="D74" s="24" t="s">
        <v>444</v>
      </c>
      <c r="E74" s="24">
        <v>408</v>
      </c>
      <c r="F74" s="25"/>
      <c r="G74" s="29"/>
      <c r="H74" s="5"/>
    </row>
    <row r="75" spans="1:8">
      <c r="A75" s="43" t="s">
        <v>678</v>
      </c>
      <c r="B75" s="41" t="s">
        <v>679</v>
      </c>
      <c r="C75" s="32" t="s">
        <v>680</v>
      </c>
      <c r="D75" s="24" t="s">
        <v>444</v>
      </c>
      <c r="E75" s="24">
        <v>172.8</v>
      </c>
      <c r="F75" s="25"/>
      <c r="G75" s="29"/>
      <c r="H75" s="5"/>
    </row>
    <row r="76" spans="1:8">
      <c r="A76" s="34">
        <v>1106</v>
      </c>
      <c r="B76" s="42" t="s">
        <v>681</v>
      </c>
      <c r="C76" s="35" t="s">
        <v>682</v>
      </c>
      <c r="D76" s="24"/>
      <c r="E76" s="24"/>
      <c r="F76" s="25"/>
      <c r="G76" s="29"/>
      <c r="H76" s="5"/>
    </row>
    <row r="77" spans="1:8" ht="25.5">
      <c r="A77" s="43" t="s">
        <v>683</v>
      </c>
      <c r="B77" s="41" t="s">
        <v>684</v>
      </c>
      <c r="C77" s="32" t="s">
        <v>685</v>
      </c>
      <c r="D77" s="24" t="s">
        <v>399</v>
      </c>
      <c r="E77" s="24">
        <v>1.03E-2</v>
      </c>
      <c r="F77" s="25"/>
      <c r="G77" s="29"/>
      <c r="H77" s="5"/>
    </row>
    <row r="78" spans="1:8">
      <c r="A78" s="43" t="s">
        <v>686</v>
      </c>
      <c r="B78" s="41" t="s">
        <v>687</v>
      </c>
      <c r="C78" s="32" t="s">
        <v>688</v>
      </c>
      <c r="D78" s="24" t="s">
        <v>399</v>
      </c>
      <c r="E78" s="24">
        <v>0.53300000000000003</v>
      </c>
      <c r="F78" s="25"/>
      <c r="G78" s="29"/>
      <c r="H78" s="5"/>
    </row>
    <row r="79" spans="1:8">
      <c r="A79" s="43" t="s">
        <v>689</v>
      </c>
      <c r="B79" s="41" t="s">
        <v>555</v>
      </c>
      <c r="C79" s="28" t="s">
        <v>659</v>
      </c>
      <c r="D79" s="24" t="s">
        <v>399</v>
      </c>
      <c r="E79" s="24">
        <v>2.9000000000000001E-2</v>
      </c>
      <c r="F79" s="25"/>
      <c r="G79" s="29"/>
      <c r="H79" s="5"/>
    </row>
    <row r="80" spans="1:8">
      <c r="A80" s="43" t="s">
        <v>690</v>
      </c>
      <c r="B80" s="41" t="s">
        <v>691</v>
      </c>
      <c r="C80" s="28" t="s">
        <v>692</v>
      </c>
      <c r="D80" s="24" t="s">
        <v>399</v>
      </c>
      <c r="E80" s="24">
        <v>0.04</v>
      </c>
      <c r="F80" s="25"/>
      <c r="G80" s="29"/>
      <c r="H80" s="5"/>
    </row>
    <row r="81" spans="1:8">
      <c r="A81" s="43" t="s">
        <v>693</v>
      </c>
      <c r="B81" s="41" t="s">
        <v>694</v>
      </c>
      <c r="C81" s="32" t="s">
        <v>695</v>
      </c>
      <c r="D81" s="24" t="s">
        <v>399</v>
      </c>
      <c r="E81" s="24">
        <v>7.3999999999999996E-2</v>
      </c>
      <c r="F81" s="25"/>
      <c r="G81" s="29"/>
      <c r="H81" s="5"/>
    </row>
    <row r="82" spans="1:8">
      <c r="A82" s="43" t="s">
        <v>696</v>
      </c>
      <c r="B82" s="41" t="s">
        <v>697</v>
      </c>
      <c r="C82" s="32" t="s">
        <v>698</v>
      </c>
      <c r="D82" s="24" t="s">
        <v>399</v>
      </c>
      <c r="E82" s="24">
        <v>3.0000000000000001E-3</v>
      </c>
      <c r="F82" s="45"/>
      <c r="G82" s="46"/>
      <c r="H82" s="5"/>
    </row>
    <row r="83" spans="1:8" customFormat="1" ht="19.5">
      <c r="A83" s="34">
        <v>1107</v>
      </c>
      <c r="B83" s="47" t="s">
        <v>699</v>
      </c>
      <c r="C83" s="47" t="s">
        <v>699</v>
      </c>
      <c r="D83" s="48" t="s">
        <v>126</v>
      </c>
      <c r="E83" s="48">
        <v>2</v>
      </c>
      <c r="F83" s="45"/>
      <c r="G83" s="49"/>
      <c r="H83" s="50"/>
    </row>
    <row r="84" spans="1:8" customFormat="1" ht="36" customHeight="1">
      <c r="A84" s="43" t="s">
        <v>700</v>
      </c>
      <c r="B84" s="41" t="s">
        <v>701</v>
      </c>
      <c r="C84" s="51" t="s">
        <v>702</v>
      </c>
      <c r="D84" s="52" t="s">
        <v>703</v>
      </c>
      <c r="E84" s="53" t="s">
        <v>704</v>
      </c>
      <c r="F84" s="45"/>
      <c r="G84" s="49"/>
      <c r="H84" s="50"/>
    </row>
    <row r="85" spans="1:8" customFormat="1" ht="31.5">
      <c r="A85" s="43" t="s">
        <v>705</v>
      </c>
      <c r="B85" s="41" t="s">
        <v>706</v>
      </c>
      <c r="C85" s="54" t="s">
        <v>707</v>
      </c>
      <c r="D85" s="55" t="s">
        <v>708</v>
      </c>
      <c r="E85" s="55">
        <f>12.302*2</f>
        <v>24.603999999999999</v>
      </c>
      <c r="F85" s="45"/>
      <c r="G85" s="49"/>
      <c r="H85" s="50"/>
    </row>
    <row r="86" spans="1:8" customFormat="1" ht="31.5">
      <c r="A86" s="43" t="s">
        <v>709</v>
      </c>
      <c r="B86" s="41" t="s">
        <v>710</v>
      </c>
      <c r="C86" s="54" t="s">
        <v>711</v>
      </c>
      <c r="D86" s="53" t="s">
        <v>708</v>
      </c>
      <c r="E86" s="53" t="s">
        <v>712</v>
      </c>
      <c r="F86" s="45"/>
      <c r="G86" s="49"/>
      <c r="H86" s="50"/>
    </row>
    <row r="87" spans="1:8" customFormat="1" ht="31.5">
      <c r="A87" s="43" t="s">
        <v>713</v>
      </c>
      <c r="B87" s="41" t="s">
        <v>714</v>
      </c>
      <c r="C87" s="51" t="s">
        <v>715</v>
      </c>
      <c r="D87" s="24" t="s">
        <v>399</v>
      </c>
      <c r="E87" s="53">
        <v>0.25</v>
      </c>
      <c r="F87" s="45"/>
      <c r="G87" s="49"/>
      <c r="H87" s="50"/>
    </row>
    <row r="88" spans="1:8" s="2" customFormat="1" ht="31.5">
      <c r="A88" s="16"/>
      <c r="B88" s="17" t="s">
        <v>716</v>
      </c>
      <c r="C88" s="17" t="s">
        <v>717</v>
      </c>
      <c r="D88" s="18"/>
      <c r="E88" s="19"/>
      <c r="F88" s="19"/>
      <c r="G88" s="20">
        <f>SUM(G8:G82)</f>
        <v>0</v>
      </c>
    </row>
    <row r="89" spans="1:8">
      <c r="A89" s="56"/>
      <c r="B89" s="315" t="s">
        <v>105</v>
      </c>
      <c r="C89" s="315"/>
      <c r="D89" s="11"/>
    </row>
    <row r="90" spans="1:8">
      <c r="B90" s="3" t="s">
        <v>106</v>
      </c>
      <c r="C90" s="58" t="s">
        <v>718</v>
      </c>
    </row>
    <row r="91" spans="1:8">
      <c r="B91" s="59" t="s">
        <v>107</v>
      </c>
      <c r="C91" s="60" t="s">
        <v>524</v>
      </c>
    </row>
    <row r="92" spans="1:8">
      <c r="B92" s="3" t="s">
        <v>719</v>
      </c>
      <c r="C92" s="59" t="s">
        <v>523</v>
      </c>
    </row>
    <row r="94" spans="1:8">
      <c r="B94" s="3" t="s">
        <v>720</v>
      </c>
      <c r="C94" s="61" t="s">
        <v>4</v>
      </c>
    </row>
  </sheetData>
  <autoFilter ref="A8:I92"/>
  <mergeCells count="9">
    <mergeCell ref="B89:C89"/>
    <mergeCell ref="A6:A7"/>
    <mergeCell ref="B6:B7"/>
    <mergeCell ref="C6:C7"/>
    <mergeCell ref="A3:B3"/>
    <mergeCell ref="A4:B4"/>
    <mergeCell ref="C4:G4"/>
    <mergeCell ref="A5:B5"/>
    <mergeCell ref="D6:G6"/>
  </mergeCells>
  <printOptions horizontalCentered="1"/>
  <pageMargins left="0.31496062992126" right="0.31496062992126" top="0.35433070866141703" bottom="0.35433070866141703" header="0.31496062992126" footer="0.31496062992126"/>
  <pageSetup paperSize="9" scale="7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507D8F3B7B2E45A290C8225CDD3330" ma:contentTypeVersion="12" ma:contentTypeDescription="Create a new document." ma:contentTypeScope="" ma:versionID="f7782401b3638e9a65c23fd95eef49e0">
  <xsd:schema xmlns:xsd="http://www.w3.org/2001/XMLSchema" xmlns:xs="http://www.w3.org/2001/XMLSchema" xmlns:p="http://schemas.microsoft.com/office/2006/metadata/properties" xmlns:ns2="b8168a33-3f41-4ad1-905c-8f8651fb04ff" xmlns:ns3="377b82f1-89cf-46ba-8e33-22dc8b6df349" targetNamespace="http://schemas.microsoft.com/office/2006/metadata/properties" ma:root="true" ma:fieldsID="1e9497540a688d1fc96e3b0993a47add" ns2:_="" ns3:_="">
    <xsd:import namespace="b8168a33-3f41-4ad1-905c-8f8651fb04ff"/>
    <xsd:import namespace="377b82f1-89cf-46ba-8e33-22dc8b6df3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8a33-3f41-4ad1-905c-8f8651fb04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b82f1-89cf-46ba-8e33-22dc8b6df3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333290-5FBE-4150-A939-1EE3FC41F1B6}">
  <ds:schemaRefs/>
</ds:datastoreItem>
</file>

<file path=customXml/itemProps2.xml><?xml version="1.0" encoding="utf-8"?>
<ds:datastoreItem xmlns:ds="http://schemas.openxmlformats.org/officeDocument/2006/customXml" ds:itemID="{D23DD71C-2464-41B0-B390-636060A12D88}">
  <ds:schemaRefs/>
</ds:datastoreItem>
</file>

<file path=customXml/itemProps3.xml><?xml version="1.0" encoding="utf-8"?>
<ds:datastoreItem xmlns:ds="http://schemas.openxmlformats.org/officeDocument/2006/customXml" ds:itemID="{B35914CE-AFA3-4EA1-A4A5-E2143CDC5C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Cover</vt:lpstr>
      <vt:lpstr>Подписи</vt:lpstr>
      <vt:lpstr>Grand Summary</vt:lpstr>
      <vt:lpstr>BILL200</vt:lpstr>
      <vt:lpstr>BILL300</vt:lpstr>
      <vt:lpstr>BILL400</vt:lpstr>
      <vt:lpstr>BILL600</vt:lpstr>
      <vt:lpstr>Bill700 </vt:lpstr>
      <vt:lpstr>BILL900</vt:lpstr>
      <vt:lpstr>BILL1100</vt:lpstr>
      <vt:lpstr>BILL1100!Область_печати</vt:lpstr>
      <vt:lpstr>BILL200!Область_печати</vt:lpstr>
      <vt:lpstr>BILL300!Область_печати</vt:lpstr>
      <vt:lpstr>BILL400!Область_печати</vt:lpstr>
      <vt:lpstr>BILL600!Область_печати</vt:lpstr>
      <vt:lpstr>'Bill700 '!Область_печати</vt:lpstr>
      <vt:lpstr>BILL900!Область_печати</vt:lpstr>
      <vt:lpstr>Cover!Область_печати</vt:lpstr>
      <vt:lpstr>'Grand Summary'!Область_печати</vt:lpstr>
      <vt:lpstr>Подписи!Область_печати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DBUK</dc:creator>
  <cp:lastModifiedBy>Пользователь Windows</cp:lastModifiedBy>
  <cp:lastPrinted>2025-09-16T03:37:00Z</cp:lastPrinted>
  <dcterms:created xsi:type="dcterms:W3CDTF">2016-03-12T04:51:00Z</dcterms:created>
  <dcterms:modified xsi:type="dcterms:W3CDTF">2026-09-29T11:48:46Z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41c926-a14a-41de-ac3f-1745125a8630_Enabled">
    <vt:lpwstr>true</vt:lpwstr>
  </property>
  <property fmtid="{D5CDD505-2E9C-101B-9397-08002B2CF9AE}" pid="3" name="MSIP_Label_2b41c926-a14a-41de-ac3f-1745125a8630_SetDate">
    <vt:lpwstr>2020-09-17T06:33:21Z</vt:lpwstr>
  </property>
  <property fmtid="{D5CDD505-2E9C-101B-9397-08002B2CF9AE}" pid="4" name="MSIP_Label_2b41c926-a14a-41de-ac3f-1745125a8630_Method">
    <vt:lpwstr>Standard</vt:lpwstr>
  </property>
  <property fmtid="{D5CDD505-2E9C-101B-9397-08002B2CF9AE}" pid="5" name="MSIP_Label_2b41c926-a14a-41de-ac3f-1745125a8630_Name">
    <vt:lpwstr>OFFICIAL USE ONLY</vt:lpwstr>
  </property>
  <property fmtid="{D5CDD505-2E9C-101B-9397-08002B2CF9AE}" pid="6" name="MSIP_Label_2b41c926-a14a-41de-ac3f-1745125a8630_SiteId">
    <vt:lpwstr>31ea652b-27c2-4f52-9f81-91ce42d48e6f</vt:lpwstr>
  </property>
  <property fmtid="{D5CDD505-2E9C-101B-9397-08002B2CF9AE}" pid="7" name="MSIP_Label_2b41c926-a14a-41de-ac3f-1745125a8630_ActionId">
    <vt:lpwstr>7df1de5f-7254-4c21-8121-0000c7fbac45</vt:lpwstr>
  </property>
  <property fmtid="{D5CDD505-2E9C-101B-9397-08002B2CF9AE}" pid="8" name="MSIP_Label_2b41c926-a14a-41de-ac3f-1745125a8630_ContentBits">
    <vt:lpwstr>1</vt:lpwstr>
  </property>
  <property fmtid="{D5CDD505-2E9C-101B-9397-08002B2CF9AE}" pid="9" name="ContentTypeId">
    <vt:lpwstr>0x010100FC507D8F3B7B2E45A290C8225CDD3330</vt:lpwstr>
  </property>
  <property fmtid="{D5CDD505-2E9C-101B-9397-08002B2CF9AE}" pid="10" name="ICV">
    <vt:lpwstr>39075326D47142999047ECC85BFC29A0</vt:lpwstr>
  </property>
  <property fmtid="{D5CDD505-2E9C-101B-9397-08002B2CF9AE}" pid="11" name="KSOProductBuildVer">
    <vt:lpwstr>1049-12.1.0.28485</vt:lpwstr>
  </property>
  <property fmtid="{D5CDD505-2E9C-101B-9397-08002B2CF9AE}" pid="12" name="CalculationRule">
    <vt:i4>0</vt:i4>
  </property>
</Properties>
</file>