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BAAF33F1-D7F6-45D0-AA00-8D16482C7446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1" sheetId="2" r:id="rId1"/>
  </sheets>
  <externalReferences>
    <externalReference r:id="rId2"/>
  </externalReferences>
  <definedNames>
    <definedName name="_xlnm.Print_Area" localSheetId="0">'1'!$A$1:$D$29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2" l="1"/>
  <c r="D14" i="2"/>
  <c r="D13" i="2"/>
  <c r="D12" i="2"/>
  <c r="D11" i="2"/>
  <c r="D17" i="2" l="1"/>
  <c r="D16" i="2"/>
  <c r="D18" i="2" l="1"/>
  <c r="D19" i="2" l="1"/>
  <c r="D21" i="2" s="1"/>
  <c r="D20" i="2" l="1"/>
  <c r="D22" i="2" s="1"/>
</calcChain>
</file>

<file path=xl/sharedStrings.xml><?xml version="1.0" encoding="utf-8"?>
<sst xmlns="http://schemas.openxmlformats.org/spreadsheetml/2006/main" count="25" uniqueCount="25">
  <si>
    <t xml:space="preserve">                                                                                             </t>
  </si>
  <si>
    <t xml:space="preserve">   СТАРТОВАЯ СТОИМОСТЬ  СТРОИТЕЛЬСТВА ОБЪЕКТА                                                                                                                                              В  ДОГОВОРНЫХ ТЕКУЩИХ  ЦЕНАХ</t>
  </si>
  <si>
    <t>СВОДКА ЗАТРАТ</t>
  </si>
  <si>
    <t>№№ ПП</t>
  </si>
  <si>
    <t xml:space="preserve">НАИМЕНОВАНИЕ ЗАТРАТ </t>
  </si>
  <si>
    <t>Цена</t>
  </si>
  <si>
    <t>(сум)</t>
  </si>
  <si>
    <t>ЗАТРАТЫ НА ОБОРУДОВАНИЕ, МЕБЕЛЬ И ИНВЕНТАРЬ С УЧЕТОМ ТРАНСПОРТНЫХ И ЗАГОТОВИТЕЛЬНО-СКЛАДСКИХ РАСХОДОВ</t>
  </si>
  <si>
    <t>ЗАТРАТЫ НА СТРОИТЕЛЬНЫЕ МАТЕРИАЛЫ, ИЗДЕЛИЯ И КОНСТРУКЦИИ С УЧЕТОМ ТРАНСПОРТНЫХ И ЗАГОТОВИТЕЛЬНО-СКЛАДСКИХ РАСХОДОВ</t>
  </si>
  <si>
    <t>ЗАТРАТЫ НА ОСНОВНУЮ ЗАРАБОТНУЮ ПЛАТУ С УЧЕТОМ НАЧИСЛЕНИЙ НА СОЦИАЛЬНОЕ СТРАХОВАНИЕ</t>
  </si>
  <si>
    <t>НОРМАТИВНАЯ ТРУДОЕМКОСТЬ ОБЪЕКТА (ЧЕЛ./ЧАС)</t>
  </si>
  <si>
    <t>ЗАТРАТЫ НА ЭКСПЛУАТАЦИЮ МАШИН И МЕХАНИЗМОВ (С УЧЕТОМ ЗАРПЛАТЫ МАШИНИСТОВ)</t>
  </si>
  <si>
    <t>ИТОГО СТОИМОСТЬ СТРОИТЕЛЬСТВА</t>
  </si>
  <si>
    <t xml:space="preserve">  ГЛАВНЫЙ ИНЖЕНЕР ПРОЕКТА     </t>
  </si>
  <si>
    <t xml:space="preserve">  СОСТАВИЛ</t>
  </si>
  <si>
    <t>ЗАТРАТЫ НА СТРАХОВАНИЕ СТРОИТЕЛЬСТВА ОБЬЕКТОВ  0,32%</t>
  </si>
  <si>
    <t>Р.БАХРОМОВ</t>
  </si>
  <si>
    <t>НДС 12%</t>
  </si>
  <si>
    <t>ИТОГО СТОИМОСТЬ СТРОИТЕЛЬСТВА В ТЕКУШИХ ЦЕНАХ С НДС  БЕЗ ПРОЧИМИ ЗАТРАТАМИ ЗАКАЗЧИКА</t>
  </si>
  <si>
    <t>ИТОГО СТОИМОСТЬ СТРОИТЕЛЬСТВА В ТЕКУШИХ ЦЕНАХ С НДС И  С ПРОЧИМИ ЗАТРАТАМИ ЗАКАЗЧИКА</t>
  </si>
  <si>
    <t>ПРОЧИЕ ЗАТРАТЫ И РАСХОДЫ ПОДРЯДЧИКА  18,0%</t>
  </si>
  <si>
    <t>НАВОИЙ, ЗАРАФШОН ШАХАРЛАРИ, УЧКУДУК ТУМАНИ ВА ЗАФАРОБОД КУРГОНИДАГИ (1960-1985-ЙИЛЛАРДА КУРИЛГАН) ОКОВА СУВ КУВУРЛАРИНИ РЕКОНСТРУКЦИЯ КИЛИШ</t>
  </si>
  <si>
    <t>Э.РАИМКУЛОВ</t>
  </si>
  <si>
    <t>ПРОЧИЕ ЗАТРАТЫ ЗАКАЗЧИКА  7%</t>
  </si>
  <si>
    <t>ПОСЛЕ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</si>
</sst>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6"/>
      <name val="Times New Roman"/>
      <family val="1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4" fillId="0" borderId="0" xfId="2" applyFont="1"/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164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164" fontId="6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0" fontId="8" fillId="0" borderId="0" xfId="2" applyFont="1" applyAlignment="1">
      <alignment horizontal="right"/>
    </xf>
    <xf numFmtId="0" fontId="8" fillId="0" borderId="0" xfId="2" applyFont="1"/>
    <xf numFmtId="3" fontId="4" fillId="0" borderId="0" xfId="2" applyNumberFormat="1" applyFont="1"/>
    <xf numFmtId="164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_Счет-фактура Экспертизе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&#1050;&#1040;%20&#1053;&#1072;&#1074;&#1086;&#1080;%20&#1050;&#1072;&#1085;&#1072;&#1083;&#1080;&#1079;&#1072;&#1094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"/>
    </sheetNames>
    <sheetDataSet>
      <sheetData sheetId="0">
        <row r="11">
          <cell r="C11">
            <v>11110714.140000001</v>
          </cell>
          <cell r="D11">
            <v>12311757924.18</v>
          </cell>
          <cell r="E11">
            <v>51058.530257999999</v>
          </cell>
          <cell r="F11">
            <v>1514723292.6300001</v>
          </cell>
          <cell r="G11">
            <v>1564084498.53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view="pageBreakPreview" topLeftCell="A16" zoomScaleNormal="100" zoomScaleSheetLayoutView="100" workbookViewId="0">
      <selection activeCell="D21" sqref="D21"/>
    </sheetView>
  </sheetViews>
  <sheetFormatPr defaultRowHeight="18.75" x14ac:dyDescent="0.3"/>
  <cols>
    <col min="1" max="1" width="2.5703125" style="3" customWidth="1"/>
    <col min="2" max="2" width="6.42578125" style="3" customWidth="1"/>
    <col min="3" max="3" width="92.42578125" style="3" customWidth="1"/>
    <col min="4" max="4" width="34.85546875" style="3" customWidth="1"/>
    <col min="5" max="6" width="9.140625" style="3"/>
    <col min="7" max="7" width="16.42578125" style="3" bestFit="1" customWidth="1"/>
    <col min="8" max="16384" width="9.140625" style="3"/>
  </cols>
  <sheetData>
    <row r="1" spans="1:4" ht="20.25" x14ac:dyDescent="0.3">
      <c r="B1" s="1"/>
      <c r="C1" s="2" t="s">
        <v>0</v>
      </c>
      <c r="D1" s="2"/>
    </row>
    <row r="2" spans="1:4" ht="20.25" x14ac:dyDescent="0.3">
      <c r="B2" s="28" t="s">
        <v>1</v>
      </c>
      <c r="C2" s="28"/>
      <c r="D2" s="28"/>
    </row>
    <row r="3" spans="1:4" ht="20.25" x14ac:dyDescent="0.3">
      <c r="B3" s="4"/>
      <c r="C3" s="5"/>
      <c r="D3" s="5"/>
    </row>
    <row r="4" spans="1:4" ht="61.5" customHeight="1" x14ac:dyDescent="0.3">
      <c r="A4" s="28" t="s">
        <v>21</v>
      </c>
      <c r="B4" s="28"/>
      <c r="C4" s="28"/>
      <c r="D4" s="28"/>
    </row>
    <row r="5" spans="1:4" ht="20.25" x14ac:dyDescent="0.3">
      <c r="B5" s="28" t="s">
        <v>2</v>
      </c>
      <c r="C5" s="28"/>
      <c r="D5" s="28"/>
    </row>
    <row r="6" spans="1:4" ht="20.25" x14ac:dyDescent="0.3">
      <c r="B6" s="28" t="s">
        <v>24</v>
      </c>
      <c r="C6" s="28"/>
      <c r="D6" s="28"/>
    </row>
    <row r="7" spans="1:4" ht="20.25" x14ac:dyDescent="0.3">
      <c r="B7" s="6"/>
      <c r="C7" s="25"/>
      <c r="D7" s="25"/>
    </row>
    <row r="8" spans="1:4" x14ac:dyDescent="0.3">
      <c r="B8" s="26" t="s">
        <v>3</v>
      </c>
      <c r="C8" s="27" t="s">
        <v>4</v>
      </c>
      <c r="D8" s="7" t="s">
        <v>5</v>
      </c>
    </row>
    <row r="9" spans="1:4" x14ac:dyDescent="0.3">
      <c r="B9" s="26"/>
      <c r="C9" s="27"/>
      <c r="D9" s="8" t="s">
        <v>6</v>
      </c>
    </row>
    <row r="10" spans="1:4" ht="27" customHeight="1" x14ac:dyDescent="0.3">
      <c r="B10" s="8">
        <v>1</v>
      </c>
      <c r="C10" s="8">
        <v>2</v>
      </c>
      <c r="D10" s="9">
        <v>3</v>
      </c>
    </row>
    <row r="11" spans="1:4" ht="51.75" customHeight="1" x14ac:dyDescent="0.3">
      <c r="B11" s="8">
        <v>1</v>
      </c>
      <c r="C11" s="10" t="s">
        <v>7</v>
      </c>
      <c r="D11" s="11">
        <f>[1]до!$C$11</f>
        <v>11110714.140000001</v>
      </c>
    </row>
    <row r="12" spans="1:4" ht="51.75" customHeight="1" x14ac:dyDescent="0.3">
      <c r="B12" s="8">
        <v>2</v>
      </c>
      <c r="C12" s="10" t="s">
        <v>8</v>
      </c>
      <c r="D12" s="11">
        <f>[1]до!$D$11</f>
        <v>12311757924.18</v>
      </c>
    </row>
    <row r="13" spans="1:4" ht="51.75" customHeight="1" x14ac:dyDescent="0.3">
      <c r="B13" s="8">
        <v>3</v>
      </c>
      <c r="C13" s="10" t="s">
        <v>9</v>
      </c>
      <c r="D13" s="11">
        <f>[1]до!$F$11</f>
        <v>1514723292.6300001</v>
      </c>
    </row>
    <row r="14" spans="1:4" ht="51.75" customHeight="1" x14ac:dyDescent="0.3">
      <c r="B14" s="8">
        <v>4</v>
      </c>
      <c r="C14" s="10" t="s">
        <v>10</v>
      </c>
      <c r="D14" s="11">
        <f>[1]до!$E$11</f>
        <v>51058.530257999999</v>
      </c>
    </row>
    <row r="15" spans="1:4" ht="51.75" customHeight="1" x14ac:dyDescent="0.3">
      <c r="B15" s="8">
        <v>5</v>
      </c>
      <c r="C15" s="10" t="s">
        <v>11</v>
      </c>
      <c r="D15" s="11">
        <f>[1]до!$G$11</f>
        <v>1564084498.53</v>
      </c>
    </row>
    <row r="16" spans="1:4" ht="51.75" customHeight="1" x14ac:dyDescent="0.3">
      <c r="B16" s="8">
        <v>6</v>
      </c>
      <c r="C16" s="10" t="s">
        <v>12</v>
      </c>
      <c r="D16" s="11">
        <f>+D15+D13+D12+D11</f>
        <v>15401676429.48</v>
      </c>
    </row>
    <row r="17" spans="2:4" ht="51.75" customHeight="1" x14ac:dyDescent="0.3">
      <c r="B17" s="8">
        <v>7</v>
      </c>
      <c r="C17" s="10" t="s">
        <v>20</v>
      </c>
      <c r="D17" s="11">
        <f>(+D12+D13+D15)*18%</f>
        <v>2770301828.7612004</v>
      </c>
    </row>
    <row r="18" spans="2:4" ht="51.75" customHeight="1" x14ac:dyDescent="0.3">
      <c r="B18" s="8">
        <v>8</v>
      </c>
      <c r="C18" s="10" t="s">
        <v>15</v>
      </c>
      <c r="D18" s="11">
        <f>(D16+D17)*0.0032</f>
        <v>58150330.426371843</v>
      </c>
    </row>
    <row r="19" spans="2:4" ht="51.75" customHeight="1" x14ac:dyDescent="0.3">
      <c r="B19" s="8"/>
      <c r="C19" s="10" t="s">
        <v>17</v>
      </c>
      <c r="D19" s="11">
        <f>(+D11+D12+D13+D15+D17+D18)*12%</f>
        <v>2187615430.6401091</v>
      </c>
    </row>
    <row r="20" spans="2:4" ht="51.75" customHeight="1" x14ac:dyDescent="0.3">
      <c r="B20" s="8">
        <v>9</v>
      </c>
      <c r="C20" s="10" t="s">
        <v>23</v>
      </c>
      <c r="D20" s="11">
        <f>(+D11+D12+D13+D15+D17+D18+D19)*7%</f>
        <v>1429242081.3515382</v>
      </c>
    </row>
    <row r="21" spans="2:4" ht="51.75" customHeight="1" x14ac:dyDescent="0.3">
      <c r="B21" s="8">
        <v>10</v>
      </c>
      <c r="C21" s="10" t="s">
        <v>18</v>
      </c>
      <c r="D21" s="11">
        <f>D16+D17+D18+D19</f>
        <v>20417744019.307682</v>
      </c>
    </row>
    <row r="22" spans="2:4" ht="51.75" customHeight="1" x14ac:dyDescent="0.3">
      <c r="B22" s="8">
        <v>11</v>
      </c>
      <c r="C22" s="10" t="s">
        <v>19</v>
      </c>
      <c r="D22" s="11">
        <f>D16+D17+D18+D20+D19</f>
        <v>21846986100.659222</v>
      </c>
    </row>
    <row r="23" spans="2:4" x14ac:dyDescent="0.3">
      <c r="B23" s="12"/>
      <c r="C23" s="13"/>
      <c r="D23" s="14"/>
    </row>
    <row r="24" spans="2:4" x14ac:dyDescent="0.3">
      <c r="B24" s="12"/>
      <c r="C24" s="15"/>
      <c r="D24" s="16"/>
    </row>
    <row r="25" spans="2:4" ht="20.25" x14ac:dyDescent="0.3">
      <c r="B25" s="17"/>
      <c r="C25" s="18" t="s">
        <v>13</v>
      </c>
      <c r="D25" s="23" t="s">
        <v>22</v>
      </c>
    </row>
    <row r="26" spans="2:4" ht="20.25" x14ac:dyDescent="0.3">
      <c r="B26" s="17"/>
      <c r="C26" s="18"/>
      <c r="D26" s="23"/>
    </row>
    <row r="27" spans="2:4" ht="20.25" x14ac:dyDescent="0.3">
      <c r="B27" s="19"/>
      <c r="C27" s="18"/>
      <c r="D27" s="24"/>
    </row>
    <row r="28" spans="2:4" ht="20.25" x14ac:dyDescent="0.3">
      <c r="B28" s="19"/>
      <c r="C28" s="18" t="s">
        <v>14</v>
      </c>
      <c r="D28" s="24" t="s">
        <v>16</v>
      </c>
    </row>
    <row r="29" spans="2:4" ht="20.25" x14ac:dyDescent="0.3">
      <c r="C29" s="20"/>
      <c r="D29" s="21"/>
    </row>
    <row r="33" spans="4:5" x14ac:dyDescent="0.3">
      <c r="D33" s="22"/>
    </row>
    <row r="34" spans="4:5" x14ac:dyDescent="0.3">
      <c r="E34" s="11"/>
    </row>
  </sheetData>
  <mergeCells count="7">
    <mergeCell ref="C7:D7"/>
    <mergeCell ref="B8:B9"/>
    <mergeCell ref="C8:C9"/>
    <mergeCell ref="A4:D4"/>
    <mergeCell ref="B2:D2"/>
    <mergeCell ref="B5:D5"/>
    <mergeCell ref="B6:D6"/>
  </mergeCells>
  <pageMargins left="0.7" right="0.7" top="0.75" bottom="0.75" header="0.3" footer="0.3"/>
  <pageSetup paperSize="9" scale="64" fitToHeight="0" orientation="portrait" verticalDpi="300" r:id="rId1"/>
  <colBreaks count="1" manualBreakCount="1">
    <brk id="5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2026-09-30T10:52:10Z</dcterms:modified>
</cp:coreProperties>
</file>