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05" yWindow="0" windowWidth="14610" windowHeight="15705"/>
  </bookViews>
  <sheets>
    <sheet name="Смета" sheetId="2" r:id="rId1"/>
  </sheets>
  <externalReferences>
    <externalReference r:id="rId2"/>
  </externalReferences>
  <definedNames>
    <definedName name="_xlnm._FilterDatabase" localSheetId="0" hidden="1">Смета!$A$9:$F$450</definedName>
    <definedName name="bases">#REF!</definedName>
    <definedName name="bases1">#REF!</definedName>
    <definedName name="bases2">#REF!</definedName>
    <definedName name="bases3">#REF!</definedName>
    <definedName name="Build">#REF!</definedName>
    <definedName name="Build1">#REF!</definedName>
    <definedName name="Build2">#REF!</definedName>
    <definedName name="Build3">#REF!</definedName>
    <definedName name="Data">[1]ЛРВ!#REF!</definedName>
    <definedName name="itog_title">#REF!</definedName>
    <definedName name="object">#REF!</definedName>
    <definedName name="object1">#REF!</definedName>
    <definedName name="object2">#REF!</definedName>
    <definedName name="object3">#REF!</definedName>
    <definedName name="SUMRES1">#REF!</definedName>
    <definedName name="SUMRES2">#REF!</definedName>
    <definedName name="SUMRES3">#REF!</definedName>
    <definedName name="SUMRES4">#REF!</definedName>
    <definedName name="Title">#REF!</definedName>
    <definedName name="work_title">#REF!</definedName>
    <definedName name="_xlnm.Print_Titles" localSheetId="0">Смета!$6:$6</definedName>
    <definedName name="л">#REF!</definedName>
    <definedName name="_xlnm.Print_Area" localSheetId="0">Смета!$A$1:$H$452</definedName>
    <definedName name="Т">#REF!</definedName>
    <definedName name="труд">#REF!</definedName>
  </definedName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0" i="2" l="1"/>
  <c r="E76" i="2"/>
  <c r="E101" i="2"/>
  <c r="F103" i="2"/>
  <c r="F104" i="2"/>
  <c r="F105" i="2"/>
  <c r="F106" i="2"/>
  <c r="F102" i="2"/>
  <c r="E98" i="2"/>
  <c r="F99" i="2" s="1"/>
  <c r="E84" i="2"/>
  <c r="F86" i="2" s="1"/>
  <c r="F87" i="2"/>
  <c r="F88" i="2"/>
  <c r="F89" i="2"/>
  <c r="F90" i="2"/>
  <c r="F91" i="2"/>
  <c r="F92" i="2"/>
  <c r="F93" i="2"/>
  <c r="F94" i="2"/>
  <c r="F95" i="2"/>
  <c r="F96" i="2"/>
  <c r="F97" i="2"/>
  <c r="F85" i="2"/>
  <c r="F78" i="2"/>
  <c r="F79" i="2"/>
  <c r="F80" i="2"/>
  <c r="F81" i="2"/>
  <c r="F82" i="2"/>
  <c r="F83" i="2"/>
  <c r="F77" i="2"/>
  <c r="E37" i="2"/>
  <c r="F38" i="2"/>
  <c r="E9" i="2"/>
  <c r="F10" i="2" s="1"/>
  <c r="E31" i="2"/>
  <c r="F33" i="2" s="1"/>
  <c r="F34" i="2"/>
  <c r="F32" i="2"/>
  <c r="F22" i="2"/>
  <c r="F23" i="2"/>
  <c r="F24" i="2"/>
  <c r="F25" i="2"/>
  <c r="F26" i="2"/>
  <c r="F27" i="2"/>
  <c r="F28" i="2"/>
  <c r="F29" i="2"/>
  <c r="F30" i="2"/>
  <c r="F21" i="2"/>
  <c r="E18" i="2"/>
  <c r="E15" i="2"/>
  <c r="F16" i="2" s="1"/>
  <c r="F19" i="2"/>
  <c r="F17" i="2" l="1"/>
  <c r="F12" i="2"/>
  <c r="F11" i="2"/>
</calcChain>
</file>

<file path=xl/sharedStrings.xml><?xml version="1.0" encoding="utf-8"?>
<sst xmlns="http://schemas.openxmlformats.org/spreadsheetml/2006/main" count="1714" uniqueCount="754">
  <si>
    <t xml:space="preserve">на </t>
  </si>
  <si>
    <t>, ЛОЙИХАВИЙ КУТАРМА (ДАМБА)НИ КУРИШ</t>
  </si>
  <si>
    <t>Основание:</t>
  </si>
  <si>
    <t>N п.п.</t>
  </si>
  <si>
    <t>Шифр номера нормативов и коды ресурсов</t>
  </si>
  <si>
    <t>Наименование работ и затрат</t>
  </si>
  <si>
    <t>Единица измерения</t>
  </si>
  <si>
    <t xml:space="preserve">Количество </t>
  </si>
  <si>
    <t>на. ед. измерения</t>
  </si>
  <si>
    <t>по проектным данным</t>
  </si>
  <si>
    <t>РАЗДЕЛ 1. ЗЕМЛЯНЫЕ РАБОТЫ</t>
  </si>
  <si>
    <t>1</t>
  </si>
  <si>
    <t>1000М3</t>
  </si>
  <si>
    <t>1.1</t>
  </si>
  <si>
    <t>МАШ.-Ч</t>
  </si>
  <si>
    <t>2</t>
  </si>
  <si>
    <t>Т</t>
  </si>
  <si>
    <t>2.1</t>
  </si>
  <si>
    <t>3</t>
  </si>
  <si>
    <t>3.1</t>
  </si>
  <si>
    <t>4</t>
  </si>
  <si>
    <t>4.1</t>
  </si>
  <si>
    <t>ЗАТРАТЫ ТРУДА РАБОЧИХ-СТРОИТЕЛЕЙ</t>
  </si>
  <si>
    <t>ЧЕЛ.-Ч</t>
  </si>
  <si>
    <t>5</t>
  </si>
  <si>
    <t>5.1</t>
  </si>
  <si>
    <t>6</t>
  </si>
  <si>
    <t>6.1</t>
  </si>
  <si>
    <t>6.2</t>
  </si>
  <si>
    <t>7</t>
  </si>
  <si>
    <t>7.1</t>
  </si>
  <si>
    <t>8</t>
  </si>
  <si>
    <t>8.1</t>
  </si>
  <si>
    <t>9</t>
  </si>
  <si>
    <t>9.1</t>
  </si>
  <si>
    <t>1135</t>
  </si>
  <si>
    <t>МАШИНЫ ПОЛИВОМОЕЧНЫЕ 6000 Л</t>
  </si>
  <si>
    <t>9.2</t>
  </si>
  <si>
    <t>9.3</t>
  </si>
  <si>
    <t>9.4</t>
  </si>
  <si>
    <t>9219</t>
  </si>
  <si>
    <t>ВОДА</t>
  </si>
  <si>
    <t>М3</t>
  </si>
  <si>
    <t>10</t>
  </si>
  <si>
    <t>10.1</t>
  </si>
  <si>
    <t>11</t>
  </si>
  <si>
    <t>11.1</t>
  </si>
  <si>
    <t>12</t>
  </si>
  <si>
    <t>1000М2</t>
  </si>
  <si>
    <t>107</t>
  </si>
  <si>
    <t>АВТОГРЕЙДЕРЫ СРЕДНЕГО ТИПА 99 (135) КВТ (Л.С.)</t>
  </si>
  <si>
    <t>258</t>
  </si>
  <si>
    <t>БУЛЬДОЗЕРЫ ПРИ РАБОТЕ НА ДРУГИХ ВИДАХ СТРОИТЕЛЬСТВА 79 (108) КВТ (Л.С.)</t>
  </si>
  <si>
    <t>13</t>
  </si>
  <si>
    <t>100 М3 ЖЕЛЕЗОБЕТОНА В ДЕЛЕ</t>
  </si>
  <si>
    <t>13.1</t>
  </si>
  <si>
    <t>13.2</t>
  </si>
  <si>
    <t>112</t>
  </si>
  <si>
    <t>АВТОПОГРУЗЧИКИ 5 Т</t>
  </si>
  <si>
    <t>13.3</t>
  </si>
  <si>
    <t>403</t>
  </si>
  <si>
    <t>ВИБРАТОРЫ ГЛУБИННЫЕ</t>
  </si>
  <si>
    <t>13.4</t>
  </si>
  <si>
    <t>762</t>
  </si>
  <si>
    <t>КРАНЫ НА АВТОМОБИЛЬНОМ ХОДУ ПРИ РАБОТЕ НА ДРУГИХ ВИДАХ СТРОИТЕЛЬСТВА 10 Т</t>
  </si>
  <si>
    <t>13.5</t>
  </si>
  <si>
    <t>783</t>
  </si>
  <si>
    <t>КРАНЫ НА ГУСЕНИЧНОМ ХОДУ ПРИ РАБОТЕ НА ДРУГИХ ВИДАХ СТРОИТЕЛЬСТВА ДО 16 Т</t>
  </si>
  <si>
    <t>13.6</t>
  </si>
  <si>
    <t>1571</t>
  </si>
  <si>
    <t>ПИЛА ЭЛЕКТРИЧЕСКАЯ ЦЕПНАЯ</t>
  </si>
  <si>
    <t>13.7</t>
  </si>
  <si>
    <t>2016</t>
  </si>
  <si>
    <t>УСТАНОВКИ ДЛЯ СВАРКИ РУЧНОЙ ДУГОВОЙ (ПОСТОЯННОГО ТОКА)</t>
  </si>
  <si>
    <t>2509</t>
  </si>
  <si>
    <t>АВТОМОБИЛИ БОРТОВЫЕ ГРУЗОПОДЪЕМНОСТЬЮ ДО 5 Т</t>
  </si>
  <si>
    <t>30407</t>
  </si>
  <si>
    <t>ГВОЗДИ СТРОИТЕЛЬНЫЕ</t>
  </si>
  <si>
    <t>32524</t>
  </si>
  <si>
    <t>КАТАНКА ГОРЯЧЕКАТАНАЯ В МОТКАХ ДИАМЕТРОМ 6,3-6,5 ММ</t>
  </si>
  <si>
    <t>36008</t>
  </si>
  <si>
    <t>ЛЕСОМАТЕРИАЛЫ КРУГЛЫЕ ХВОЙНЫХ ПОРОД ДЛЯ СТРОИТЕЛЬСТВА ДИАМЕТРОМ 14-24 СМ, ДЛИНОЙ 3-6,5 М</t>
  </si>
  <si>
    <t>36061</t>
  </si>
  <si>
    <t>ДОСКИ ОБРЕЗНЫЕ ХВОЙНЫХ ПОРОД ДЛИНОЙ 4-6,5 М, ШИРИНОЙ 75-150 ММ, ТОЛЩИНОЙ 44 ММ И БОЛЕЕ, III СОРТА</t>
  </si>
  <si>
    <t>51619</t>
  </si>
  <si>
    <t>ЩИТЫ ИЗ ДОСОК ТОЛЩИНОЙ 25 ММ</t>
  </si>
  <si>
    <t>М2</t>
  </si>
  <si>
    <t>14</t>
  </si>
  <si>
    <t>15</t>
  </si>
  <si>
    <t>Е4201-008-01</t>
  </si>
  <si>
    <t>КРЕПЛЕНИЕ ДНА И ОТКОСОВ МОНОЛИТНЫМ ЖЕЛЕЗОБЕТОНОМ КРАНАМИ ГУСЕНИЧНЫМИ 16 Т ПРИ ТОЛЩИНЕ КРЕПЛЕНИЯ ДО 0,2 М</t>
  </si>
  <si>
    <t>100М3</t>
  </si>
  <si>
    <t>404</t>
  </si>
  <si>
    <t>ВИБРАТОРЫ ПОВЕРХНОСТНЫЕ</t>
  </si>
  <si>
    <t>ЭЛЕКТРОСТАНЦИИ ПЕРЕДВИЖНЫЕ 4 КВТ</t>
  </si>
  <si>
    <t>6321</t>
  </si>
  <si>
    <t>БЕТОН ТЯЖЕЛЫЙ КЛАССА В15 /М-200/ ФРАКЦИИ 5-10 ММ</t>
  </si>
  <si>
    <t>КГ</t>
  </si>
  <si>
    <t>35310</t>
  </si>
  <si>
    <t>ЭЛЕКТРОДЫ ДИАМЕТРОМ 4 ММ Э42</t>
  </si>
  <si>
    <t>36053</t>
  </si>
  <si>
    <t>ДОСКИ ОБРЕЗНЫЕ ХВОЙНЫХ ПОРОД ДЛИНОЙ 4-6,5 М, ШИРИНОЙ 75-150 ММ, ТОЛЩИНОЙ 25 ММ, III СОРТА</t>
  </si>
  <si>
    <t>44629</t>
  </si>
  <si>
    <t>ТКАНЬ МЕШОЧНАЯ</t>
  </si>
  <si>
    <t>10М2</t>
  </si>
  <si>
    <t>16</t>
  </si>
  <si>
    <t>17</t>
  </si>
  <si>
    <t>17.1</t>
  </si>
  <si>
    <t>17.2</t>
  </si>
  <si>
    <t>2499</t>
  </si>
  <si>
    <t>17.3</t>
  </si>
  <si>
    <t>18</t>
  </si>
  <si>
    <t>19</t>
  </si>
  <si>
    <t>20</t>
  </si>
  <si>
    <t>Л</t>
  </si>
  <si>
    <t>913</t>
  </si>
  <si>
    <t>КОТЛЫ БИТУМНЫЕ ПЕРЕДВИЖНЫЕ 400 Л</t>
  </si>
  <si>
    <t>6326</t>
  </si>
  <si>
    <t>БЕТОН ТЯЖЕЛЫЙ КЛАССА В20 /М-250/ ФРАКЦИИ 5-10 ММ</t>
  </si>
  <si>
    <t>23469</t>
  </si>
  <si>
    <t>35516</t>
  </si>
  <si>
    <t>РОГОЖА</t>
  </si>
  <si>
    <t>22</t>
  </si>
  <si>
    <t>23</t>
  </si>
  <si>
    <t>ШТ</t>
  </si>
  <si>
    <t>698</t>
  </si>
  <si>
    <t>КРАНЫ БАШЕННЫЕ ПРИ РАБОТЕ НА ДРУГИХ ВИДАХ СТРОИТЕЛЬСТВА 8 Т</t>
  </si>
  <si>
    <t>24</t>
  </si>
  <si>
    <t>25</t>
  </si>
  <si>
    <t>26</t>
  </si>
  <si>
    <t>Перевозка  строительные материалы, изделия и детали</t>
  </si>
  <si>
    <t>тн/км</t>
  </si>
  <si>
    <t>Е3601-001-03</t>
  </si>
  <si>
    <t>ВОЗВЕДЕНИЕ ПЛОТИН, ДАМБ, НАСЫПЕЙ И НИЖНЕЙ ЧАСТИ ЭКРАНОВ И ЯДЕР НАСУХО ИЗ СВЯЗНЫХ ГРУНТОВ КАТКАМИ МАССОЙ ДО 16 Т</t>
  </si>
  <si>
    <t>251</t>
  </si>
  <si>
    <t>БУЛЬДОЗЕРЫ ПРИ РАБОТЕ НА ГИДРОЭНЕРГЕТИЧЕСКОМ СТРОИТЕЛЬСТВЕ И ГОРНОВСКРЫШНЫХ РАБОТАХ 79 (108) КВТ (Л.С.)</t>
  </si>
  <si>
    <t>6.3</t>
  </si>
  <si>
    <t>509</t>
  </si>
  <si>
    <t>БОРОНЫ ДИСКОВЫЕ МЕЛИОРАТИВНЫЕ (БЕЗ ТРАКТОРА)</t>
  </si>
  <si>
    <t>613</t>
  </si>
  <si>
    <t>КАТКИ ДОРОЖНЫЕ ПРИЦЕПНЫЕ КУЛАЧКОВЫЕ 8 Т</t>
  </si>
  <si>
    <t>625</t>
  </si>
  <si>
    <t>КАТКИ ДОРОЖНЫЕ САМОХОДНЫЕ НА ПНЕВМОКОЛЕСНОМ ХОДУ 16 Т</t>
  </si>
  <si>
    <t>627</t>
  </si>
  <si>
    <t>КАТКИ ПОЛУПРИЦЕПНЫЕ НА ПНЕВМОКОЛЕСНОМ ХОДУ С ТЯГАЧОМ 15 Т</t>
  </si>
  <si>
    <t>1834</t>
  </si>
  <si>
    <t>ТРАКТОРЫ НА ГУСЕНИЧНОМ ХОДУ ПРИ РАБОТЕ НА ДРУГИХ ВИДАХ СТРОИТЕЛЬСТВА (КРОМЕ ВОДОХОЗЯЙСТВЕННОГО) ДО 59 (80) КВТ (Л.С.)</t>
  </si>
  <si>
    <t>1836</t>
  </si>
  <si>
    <t>ТРАКТОРЫ НА ГУСЕНИЧНОМ ХОДУ 96 (130) КВТ (Л.С.)</t>
  </si>
  <si>
    <t>26626</t>
  </si>
  <si>
    <t>ГРУНТ</t>
  </si>
  <si>
    <t>Е0102-027-05</t>
  </si>
  <si>
    <t>ПЛАНИРОВКА ПЛОЩАДЕЙ РУЧНЫМ СПОСОБОМ, ГРУППА ГРУНТОВ 2</t>
  </si>
  <si>
    <t>МАТЕРИАЛЫ</t>
  </si>
  <si>
    <t>Е0602-013-01 ДОП. 1</t>
  </si>
  <si>
    <t>ИЗГОТОВЛЕНИЕ АРМАТУРНЫХ КАРКАСОВ МЕТОДОМ ВЯЗКИ (ПОДПОРНЫХ СТЕН)</t>
  </si>
  <si>
    <t>Т АРМАТУРНЫХ КАРКАСОВ</t>
  </si>
  <si>
    <t>14.1</t>
  </si>
  <si>
    <t>14.2</t>
  </si>
  <si>
    <t>216</t>
  </si>
  <si>
    <t>КРАНЫ НА АВТОМОБИЛЬНОМ ХОДУ XCMG НА ДРУГИХ ВИДАХ СТРОИТЕЛЬСТВА (КРОМЕ МОНТАЖА ТЕХНОЛОГИЧЕСКОГО ОБОРУДОВАНИЯ) 50 Т</t>
  </si>
  <si>
    <t>14.3</t>
  </si>
  <si>
    <t>347</t>
  </si>
  <si>
    <t>АГРЕГАТЫ СВАРОЧНЫЕ ОДНОПОСТОВЫЕ ДЛЯ РУЧНОЙ ЭЛЕКТРОДУГОВОЙ СВАРКИ</t>
  </si>
  <si>
    <t>14.4</t>
  </si>
  <si>
    <t>2484</t>
  </si>
  <si>
    <t>СТАНОК ДЛЯ ГИБКИ АРМАТУРЫ</t>
  </si>
  <si>
    <t>14.5</t>
  </si>
  <si>
    <t>2769</t>
  </si>
  <si>
    <t>СТАНОК ДЛЯ РУБКИ АРМАТУРЫ</t>
  </si>
  <si>
    <t>14.6</t>
  </si>
  <si>
    <t>35357</t>
  </si>
  <si>
    <t>ЭЛЕКТРОДЫ Э-55, УОНИ 13/55У, ДИАМЕТРОМ 4 ММ</t>
  </si>
  <si>
    <t>14.7</t>
  </si>
  <si>
    <t>43899</t>
  </si>
  <si>
    <t>ПРОВОЛОКА ВЯЗАЛЬНАЯ</t>
  </si>
  <si>
    <t>ГОРЯЧЕКАТАНАЯ АРМАТУРНАЯ СТАЛЬ ПЕРИОДИЧЕСКОГО ПРОФИЛЯ КЛАССА А-III ДИАМЕТРОМ 10-12 ММ</t>
  </si>
  <si>
    <t>17.4</t>
  </si>
  <si>
    <t>17.5</t>
  </si>
  <si>
    <t>19.1</t>
  </si>
  <si>
    <t>19.2</t>
  </si>
  <si>
    <t>Е0701-037-02</t>
  </si>
  <si>
    <t>ЗАПОЛНЕНИЕ ВЕРТИКАЛЬНЫХ ШВОВ СТЕНОВЫХ ПАНЕЛЕЙ УПРУГИМИ ПРОКЛАДКАМИ</t>
  </si>
  <si>
    <t>100М ШВА</t>
  </si>
  <si>
    <t>2086</t>
  </si>
  <si>
    <t>ЛЮЛЬКИ</t>
  </si>
  <si>
    <t>МАШ.Ч</t>
  </si>
  <si>
    <t>АНТИАДГЕЗИОННЫЙ ШНУР Д.30 ММ</t>
  </si>
  <si>
    <t>М</t>
  </si>
  <si>
    <t>ПОЛИУРЕТАН ГЕРМЕТИК 1П.М/0,5 Л</t>
  </si>
  <si>
    <t>Е0102-068-01</t>
  </si>
  <si>
    <t>ВОДООТЛИВ ИЗ ТРАНШЕЙ</t>
  </si>
  <si>
    <t>24.1</t>
  </si>
  <si>
    <t>1273</t>
  </si>
  <si>
    <t>НАСОСЫ ДЛЯ ВОДОПОНИЖЕНИЯ И ВОДООТЛИВА 4 КВТ</t>
  </si>
  <si>
    <t>РАЗДЕЛ 2. ВОДОЗАБОРНОЕ СООРУЖЕНИЕ ПК4+00</t>
  </si>
  <si>
    <t>ЗЕМЛЯНЫЕ РАБОТЫ</t>
  </si>
  <si>
    <t>Е0101-195-26 ДОП. 11 ГОСАРХИТЕКТСТРОЙ РУЗ ПР. № 429 ОТ 15.12.17 Г.</t>
  </si>
  <si>
    <t>РАЗРАБОТКА ГРУНТА В ОТВАЛ ЭКСКАВАТОРАМИ ТИПА "ATLAS", "VOLVO", "KOMATSU", "HITACHI", "LIEBHER", HYUNDAI ROBEX, С КОВШОМ ВМЕСТИМОСТЬЮ 0,65 (0,65-0,99) М3, ГРУППА ГРУНТОВ 2 ГРУНТА</t>
  </si>
  <si>
    <t>25.1</t>
  </si>
  <si>
    <t>1941</t>
  </si>
  <si>
    <t>ЭКСКАВАТОРЫ НА ГУСЕНИЧНОМ ХОДУ ТИПА "ATLAS", "VOLVO", "KOMATSU", "HITACHI", "LIEBHER","HYUNDAI ROBEX" С ЕМКОСТЬЮ КОВША 0,65 М3</t>
  </si>
  <si>
    <t>Е0102-057-02</t>
  </si>
  <si>
    <t>РАЗРАБОТКА ГРУНТА ВРУЧНУЮ В ТРАНШЕЯХ ГЛУБИНОЙ ДО 2 М БЕЗ КРЕПЛЕНИЙ С ОТКОСАМИ, ГРУППА ГРУНТОВ 2</t>
  </si>
  <si>
    <t>26.1</t>
  </si>
  <si>
    <t>27</t>
  </si>
  <si>
    <t>Е0101-033-05 К=1,15</t>
  </si>
  <si>
    <t>ОБРАТНАЯ ЗАСЫПКА ТРАНШЕЙ И КОТЛОВАНОВ С ПЕРЕМЕЩЕНИЕМ ГРУНТА ДО 5 М БУЛЬДОЗЕРАМИ МОЩНОСТЬЮ 79 [108] КВТ [Л.С.], 2 ГРУППА ГРУНТОВ</t>
  </si>
  <si>
    <t>27.1</t>
  </si>
  <si>
    <t>28</t>
  </si>
  <si>
    <t>28.1</t>
  </si>
  <si>
    <t>МОНОЛИТНЫЙ БЕТОН</t>
  </si>
  <si>
    <t>29</t>
  </si>
  <si>
    <t>Е3704-001-04</t>
  </si>
  <si>
    <t>УСТРОЙСТВО ВХОДНЫХ И ВЫХОДНЫХ ОГОЛОВКОВ</t>
  </si>
  <si>
    <t>1760</t>
  </si>
  <si>
    <t>ВИБРАТОРЫ ГЛУБИННЫЕ ПНЕВМАТИЧЕСКИЕ</t>
  </si>
  <si>
    <t>22453</t>
  </si>
  <si>
    <t>РАСТВОР ГОТОВЫЙ КЛАДОЧНЫЙ ЦЕМЕНТНЫЙ, МАРКА: 100</t>
  </si>
  <si>
    <t>30322</t>
  </si>
  <si>
    <t>БОЛТЫ СТРОИТЕЛЬНЫЕ С ГАЙКАМИ И ШАЙБАМИ</t>
  </si>
  <si>
    <t>36025</t>
  </si>
  <si>
    <t>БРУСКИ ОБРЕЗНЫЕ ХВОЙНЫХ ПОРОД ДЛИНОЙ 4-6,5 М, ШИРИНОЙ 75-150 ММ, ТОЛЩИНОЙ 40-75 ММ, III СОРТА</t>
  </si>
  <si>
    <t>36031</t>
  </si>
  <si>
    <t>ПИЛОМАТЕРИАЛЫ ХВОЙНЫХ ПОРОД БРУСЬЯ ОБРЕЗНЫЕ ДЛИНОЙ 4-6,5 М, ШИРИНОЙ 75-150 ММ, ТОЛЩИНОЙ 150 ММ И БОЛЕЕ I СОРТА</t>
  </si>
  <si>
    <t>30</t>
  </si>
  <si>
    <t>30.1</t>
  </si>
  <si>
    <t>30.2</t>
  </si>
  <si>
    <t>30.3</t>
  </si>
  <si>
    <t>30.4</t>
  </si>
  <si>
    <t>30.5</t>
  </si>
  <si>
    <t>30.6</t>
  </si>
  <si>
    <t>30.7</t>
  </si>
  <si>
    <t>31</t>
  </si>
  <si>
    <t>ГОРЯЧЕКАТАНАЯ АРМАТУРНАЯ СТАЛЬ ПЕРИОДИЧЕСКОГО ПРОФИЛЯ КЛАССА А-III ДИАМЕТРОМ 10-12-16 ММ</t>
  </si>
  <si>
    <t>32</t>
  </si>
  <si>
    <t>Е0601-001-16 ДОП. 3</t>
  </si>
  <si>
    <t>МОНОЛИТНАЯ Ж/Б ПОДГОТОВКА</t>
  </si>
  <si>
    <t>32.1</t>
  </si>
  <si>
    <t>32.2</t>
  </si>
  <si>
    <t>32.3</t>
  </si>
  <si>
    <t>32.4</t>
  </si>
  <si>
    <t>32.5</t>
  </si>
  <si>
    <t>32.6</t>
  </si>
  <si>
    <t>51620</t>
  </si>
  <si>
    <t>ЩИТЫ ИЗ ДОСОК ТОЛЩИНОЙ 40 ММ</t>
  </si>
  <si>
    <t>33</t>
  </si>
  <si>
    <t>ГОРЯЧЕКАТАНАЯ АРМАТУРНАЯ СТАЛЬ ПЕРИОДИЧЕСКОГО ПРОФИЛЯ КЛАССА А-III ДИАМЕТРОМ 10 ММ</t>
  </si>
  <si>
    <t>34</t>
  </si>
  <si>
    <t>Е0601-001-01 ДОП. 3</t>
  </si>
  <si>
    <t>УСТРОЙСТВО БЕТОННОЙ ПОДГОТОВКИ</t>
  </si>
  <si>
    <t>100 М3 БЕТОНА</t>
  </si>
  <si>
    <t>6311</t>
  </si>
  <si>
    <t>БЕТОН ТЯЖЕЛЫЙ КЛАССА В7,5 /М-100/ ФРАКЦИИ 5-10 ММ</t>
  </si>
  <si>
    <t>СБОРНЫЙ ЖЕЛЕЗОБЕТОН</t>
  </si>
  <si>
    <t>35</t>
  </si>
  <si>
    <t>Е3704-002-13</t>
  </si>
  <si>
    <t>УСТРОЙСТВО КОНСТРУКЦИЙ ИЗ СБОРНОГО ЖЕЛЕЗОБЕТОНА ТРУБ</t>
  </si>
  <si>
    <t>35.1</t>
  </si>
  <si>
    <t>35.2</t>
  </si>
  <si>
    <t>127</t>
  </si>
  <si>
    <t>АГРЕГАТЫ СВАРОЧНЫЕ ПЕРЕДВИЖНЫЕ С НОМИНАЛЬНЫМ СВАРОЧНЫМ ТОКОМ 250-400 А С БЕНЗИНОВЫМ ДВИГАТЕЛЕМ</t>
  </si>
  <si>
    <t>35.3</t>
  </si>
  <si>
    <t>35.4</t>
  </si>
  <si>
    <t>35.5</t>
  </si>
  <si>
    <t>35.6</t>
  </si>
  <si>
    <t>35.7</t>
  </si>
  <si>
    <t>35.8</t>
  </si>
  <si>
    <t>30103</t>
  </si>
  <si>
    <t>БИТУМЫ НЕФТЯНЫЕ СТРОИТЕЛЬНЫЕ МАРКИ БН-70/30</t>
  </si>
  <si>
    <t>35.9</t>
  </si>
  <si>
    <t>32202</t>
  </si>
  <si>
    <t>МАСЛО ДИЗЕЛЬНОЕ МОТОРНОЕ М-10ДМ</t>
  </si>
  <si>
    <t>35.10</t>
  </si>
  <si>
    <t>32543</t>
  </si>
  <si>
    <t>ПРОВОЛОКА СВЕТЛАЯ ДИАМЕТРОМ 1,1 ММ</t>
  </si>
  <si>
    <t>35.11</t>
  </si>
  <si>
    <t>35.12</t>
  </si>
  <si>
    <t>38617</t>
  </si>
  <si>
    <t>ПАКЛЯ ПРОПИТАННАЯ</t>
  </si>
  <si>
    <t>35.13</t>
  </si>
  <si>
    <t>41268</t>
  </si>
  <si>
    <t>ДЕТАЛИ АНКЕРНЫЕ</t>
  </si>
  <si>
    <t>36</t>
  </si>
  <si>
    <t>ТРУБЫ БЕЗНАПОРНЫЕ РАСТРУБНЫЕ РТ 12Н-25</t>
  </si>
  <si>
    <t>МЕТАЛЛОКОНСТРУКЦИИ</t>
  </si>
  <si>
    <t>37</t>
  </si>
  <si>
    <t>37.1</t>
  </si>
  <si>
    <t>37.2</t>
  </si>
  <si>
    <t>37.3</t>
  </si>
  <si>
    <t>37.4</t>
  </si>
  <si>
    <t>38</t>
  </si>
  <si>
    <t>40</t>
  </si>
  <si>
    <t>Е0601-015-09</t>
  </si>
  <si>
    <t>УСТАНОВКА ЗАКЛАДНЫХ ДЕТАЛЕЙ ВЕСОМ БОЛЕЕ 20 КГ</t>
  </si>
  <si>
    <t>40.1</t>
  </si>
  <si>
    <t>40.2</t>
  </si>
  <si>
    <t>40.3</t>
  </si>
  <si>
    <t>44109</t>
  </si>
  <si>
    <t>ДЕТАЛИ ЗАКЛАДНЫЕ И НАКЛАДНЫЕ</t>
  </si>
  <si>
    <t>ПРОЧИЕ РАБОТЫ</t>
  </si>
  <si>
    <t>41</t>
  </si>
  <si>
    <t>Е0801-002-03 МИНСТРОЙИЖКХ 14.02.23 Г. N 30</t>
  </si>
  <si>
    <t>УСТРОЙСТВО ОСНОВАНИЯ ПОД ФУНДАМЕНТЫ ГРАВИЙНОГО</t>
  </si>
  <si>
    <t>М3 ОСНОВАНИЯ</t>
  </si>
  <si>
    <t>41.1</t>
  </si>
  <si>
    <t>185</t>
  </si>
  <si>
    <t>АВТОПОГРУЗЧИКИ ПРИ РАБОТЕ НА ДРУГИХ ВИДАХ СТРОИТЕЛЬСТВА 3 Т</t>
  </si>
  <si>
    <t>1866</t>
  </si>
  <si>
    <t>ТРАМБОВКИ ПНЕВМАТИЧЕСКИЕ</t>
  </si>
  <si>
    <t>2087</t>
  </si>
  <si>
    <t>КОМПРЕССОРЫ ПЕРЕДВИЖНЫЕ С ДВИГАТЕЛЕМ ВНУТРЕННЕГО СГОРАНИЯ ДАВЛЕНИЕМ ДО 686 КПА (7 АТМ.) 2,2 М3/МИН</t>
  </si>
  <si>
    <t>9249</t>
  </si>
  <si>
    <t>ГРАВИЙ</t>
  </si>
  <si>
    <t>42</t>
  </si>
  <si>
    <t>Е4101-008-03</t>
  </si>
  <si>
    <t>ОКРАСОЧНАЯ ИЗОЛЯЦИЯ ГОРИЗОНТАЛЬНОЙ БЕТОННОЙ ПОВЕРХНОСТИ ГОРЯЧИМ БИТУМОМ В ДВА СЛОЯ</t>
  </si>
  <si>
    <t>100М2</t>
  </si>
  <si>
    <t>30139</t>
  </si>
  <si>
    <t>РАЗЖИЖЕННЫЙ БИТУМ РБ-1</t>
  </si>
  <si>
    <t>44059</t>
  </si>
  <si>
    <t>ВЕТОШЬ</t>
  </si>
  <si>
    <t>58675</t>
  </si>
  <si>
    <t>ГОРЯЧИЙ БИТУМ</t>
  </si>
  <si>
    <t>43</t>
  </si>
  <si>
    <t>Е4201-004-04</t>
  </si>
  <si>
    <t>КРЕПЛЕНИЕ ОТКОСОВ КАМНЕМ НАСУХО ИЗ КАМЕННОЙ НАБРОСКИ</t>
  </si>
  <si>
    <t>43109</t>
  </si>
  <si>
    <t>КАМЕНЬ БУТОВЫЙ</t>
  </si>
  <si>
    <t>44</t>
  </si>
  <si>
    <t>45</t>
  </si>
  <si>
    <t>45.1</t>
  </si>
  <si>
    <t>45.2</t>
  </si>
  <si>
    <t>46</t>
  </si>
  <si>
    <t>КУЛАЧКОВАЯ РЕЗИНА</t>
  </si>
  <si>
    <t>47</t>
  </si>
  <si>
    <t>ПОЛИИЗОЛ</t>
  </si>
  <si>
    <t>48</t>
  </si>
  <si>
    <t>МЕШКОВИНА БИТУМ (ШИРИНА 60 СМ)</t>
  </si>
  <si>
    <t>РАЗДЕЛ 3. СТРОИТЕЛЬСТВО ВОДОВЫПУСКОВ ПК0+20</t>
  </si>
  <si>
    <t>49</t>
  </si>
  <si>
    <t>49.1</t>
  </si>
  <si>
    <t>49.2</t>
  </si>
  <si>
    <t>50</t>
  </si>
  <si>
    <t>50.1</t>
  </si>
  <si>
    <t>51</t>
  </si>
  <si>
    <t>51.1</t>
  </si>
  <si>
    <t>52</t>
  </si>
  <si>
    <t>52.1</t>
  </si>
  <si>
    <t>52.2</t>
  </si>
  <si>
    <t>52.3</t>
  </si>
  <si>
    <t>52.4</t>
  </si>
  <si>
    <t>52.5</t>
  </si>
  <si>
    <t>52.6</t>
  </si>
  <si>
    <t>52.7</t>
  </si>
  <si>
    <t>53</t>
  </si>
  <si>
    <t>54</t>
  </si>
  <si>
    <t>54.1</t>
  </si>
  <si>
    <t>54.2</t>
  </si>
  <si>
    <t>54.3</t>
  </si>
  <si>
    <t>54.4</t>
  </si>
  <si>
    <t>54.5</t>
  </si>
  <si>
    <t>54.6</t>
  </si>
  <si>
    <t>54.7</t>
  </si>
  <si>
    <t>54.8</t>
  </si>
  <si>
    <t>54.9</t>
  </si>
  <si>
    <t>54.10</t>
  </si>
  <si>
    <t>54.11</t>
  </si>
  <si>
    <t>54.12</t>
  </si>
  <si>
    <t>54.13</t>
  </si>
  <si>
    <t>54.14</t>
  </si>
  <si>
    <t>54.15</t>
  </si>
  <si>
    <t>55</t>
  </si>
  <si>
    <t>56</t>
  </si>
  <si>
    <t>Е2709-004-01</t>
  </si>
  <si>
    <t>УСТАНОВКА СТОЛБИКОВ СИГНАЛЬНЫХ ЖЕЛЕЗОБЕТОННЫХ</t>
  </si>
  <si>
    <t>100ШТ.</t>
  </si>
  <si>
    <t>56.1</t>
  </si>
  <si>
    <t>56.2</t>
  </si>
  <si>
    <t>56.3</t>
  </si>
  <si>
    <t>1070</t>
  </si>
  <si>
    <t>МАШИНЫ БУРИЛЬНО-КРАНОВЫЕ НА АВТОМОБИЛЕ ГЛУБИНОЙ БУРЕНИЯ 3,5 М</t>
  </si>
  <si>
    <t>56.4</t>
  </si>
  <si>
    <t>31434</t>
  </si>
  <si>
    <t>ГРУНТОВКА</t>
  </si>
  <si>
    <t>31445</t>
  </si>
  <si>
    <t>КРАСКИ ПЕРХЛОРВИНИЛОВЫЕ</t>
  </si>
  <si>
    <t>35550</t>
  </si>
  <si>
    <t>ФОЛЬГА АЛЮМИНИЕВАЯ ДЛЯ ТЕХНИЧЕСКИХ ЦЕЛЕЙ МЯГКАЯ, РУЛОННАЯ, ТОЛЩИНОЙ 0,1 ММ</t>
  </si>
  <si>
    <t>40462</t>
  </si>
  <si>
    <t>СМОЛА ЭПОКСИДНАЯ МАРКИ ЭД-20</t>
  </si>
  <si>
    <t>57</t>
  </si>
  <si>
    <t>СТОЛБИКИ СИГНАЛЬНЫЕ Ж/Б С</t>
  </si>
  <si>
    <t>58</t>
  </si>
  <si>
    <t>58.1</t>
  </si>
  <si>
    <t>58.2</t>
  </si>
  <si>
    <t>58.3</t>
  </si>
  <si>
    <t>58.4</t>
  </si>
  <si>
    <t>58.5</t>
  </si>
  <si>
    <t>59</t>
  </si>
  <si>
    <t>61</t>
  </si>
  <si>
    <t>62</t>
  </si>
  <si>
    <t>Е2201-021-11 ДОП. 6</t>
  </si>
  <si>
    <t>УКЛАДКА ТРУБОПРОВОДОВ ИЗ ПОЛИЭТИЛЕНОВЫХ ТРУБ ДИАМЕТРОМ 630Х30 ММ</t>
  </si>
  <si>
    <t>КМ</t>
  </si>
  <si>
    <t>62.1</t>
  </si>
  <si>
    <t>62.2</t>
  </si>
  <si>
    <t>62.3</t>
  </si>
  <si>
    <t>1752</t>
  </si>
  <si>
    <t>АГРЕГАТЫ СВАРОЧНЫЕ ОМIСRОN</t>
  </si>
  <si>
    <t>1932</t>
  </si>
  <si>
    <t>2640</t>
  </si>
  <si>
    <t>ПОЛУПРИЦЕПЫ ОБЩЕГО НАЗНАЧЕНИЯ 15 Т</t>
  </si>
  <si>
    <t>2700</t>
  </si>
  <si>
    <t>УСТАНОВКИ ДЛЯ ГИДРАВЛИЧЕСКИХ ИСПЫТАНИЙ ТРУБОПРОВОДОВ, ДАВЛЕНИЕ НАГНЕТАНИЯ НИЗКОЕ 0,1 (1) МПА (КГС/СМ2), ВЫСОКОЕ 10 (100) МПА (КГС/СМ2) ПРИ РАБОТЕ ОТ ПЕРЕДВИЖНЫХ ЭЛЕКТРОСТАНЦИЙ</t>
  </si>
  <si>
    <t>45086</t>
  </si>
  <si>
    <t>ТРУБЫ ПОЛИЭТИЛЕНОВЫЕ ДИАМЕТРОМ 630Х30ММ</t>
  </si>
  <si>
    <t>63</t>
  </si>
  <si>
    <t>63.1</t>
  </si>
  <si>
    <t>64</t>
  </si>
  <si>
    <t>64.1</t>
  </si>
  <si>
    <t>64.2</t>
  </si>
  <si>
    <t>65</t>
  </si>
  <si>
    <t>66</t>
  </si>
  <si>
    <t>67</t>
  </si>
  <si>
    <t>67.1</t>
  </si>
  <si>
    <t>68</t>
  </si>
  <si>
    <t>68.1</t>
  </si>
  <si>
    <t>69</t>
  </si>
  <si>
    <t>Е2704-003-05 ДОП. 4</t>
  </si>
  <si>
    <t>УСТРОЙСТВО ОСНОВАНИЙ И ПОКРЫТИЙ ИЗ ПЕСЧАНО-ГРАВИЙНЫХ СМЕСЕЙ ОДНОСЛОЙНЫХ ТОЛЩИНОЙ 12 СМ</t>
  </si>
  <si>
    <t>1000М2 ОСНОВАНИЯ ИЛИ ПОКРЫТИ</t>
  </si>
  <si>
    <t>69.1</t>
  </si>
  <si>
    <t>69.2</t>
  </si>
  <si>
    <t>69.3</t>
  </si>
  <si>
    <t>69.4</t>
  </si>
  <si>
    <t>69.5</t>
  </si>
  <si>
    <t>2845</t>
  </si>
  <si>
    <t>КАТКИ ДОРОЖНЫЕ САМОХОДНЫЕ КОМБИНИРОВАННЫЕ 13 Т HAMM ND 110 S/N</t>
  </si>
  <si>
    <t>69.6</t>
  </si>
  <si>
    <t>2846</t>
  </si>
  <si>
    <t>КАТКИ ДОРОЖНЫЕ 30 Т HAMM 35 S/N</t>
  </si>
  <si>
    <t>69.7</t>
  </si>
  <si>
    <t>3093</t>
  </si>
  <si>
    <t>КАТКИ ДОРОЖНЫЕ САМОХОДНЫЕ КОМБИНИРОВАННЫЕ БОЛЬШИХ ТИПОРАЗМЕРОВ ТИПА КАТКОВ ФИРМЫ "BOMAG" С РАБОЧЕЙ МАССОЙ ОТ 8,8 ДО 9,2 Т</t>
  </si>
  <si>
    <t>69.8</t>
  </si>
  <si>
    <t>69.9</t>
  </si>
  <si>
    <t>12303</t>
  </si>
  <si>
    <t>ГРАВИЙНО-ПЕСЧАНАЯ СМЕСЬ</t>
  </si>
  <si>
    <t>70</t>
  </si>
  <si>
    <t>Е2704-003-08 ДОП. 7 К=3</t>
  </si>
  <si>
    <t>НА КАЖДЫЙ 1 СМ ИЗМЕНЕНИЯ ТОЛЩИНЫ СЛОЯ ДОБАВЛЯТЬ К НОРМАМ С 27-04-003-05 ПО 27-04-003-07</t>
  </si>
  <si>
    <t>1000 М2 ОСНОВАНИЯ ИЛИ ПОКРЫТИЯ</t>
  </si>
  <si>
    <t>70.1</t>
  </si>
  <si>
    <t>70.2</t>
  </si>
  <si>
    <t>70.3</t>
  </si>
  <si>
    <t>РАЗДЕЛ 4. ВОДОЗАБОРНОЕ СООРУЖЕНИЕ ПК3+00</t>
  </si>
  <si>
    <t>71</t>
  </si>
  <si>
    <t>71.1</t>
  </si>
  <si>
    <t>71.2</t>
  </si>
  <si>
    <t>72</t>
  </si>
  <si>
    <t>Е0101-033-05</t>
  </si>
  <si>
    <t>ЗАСЫПКА ТРАНШЕЙ И КОТЛОВАНОВ С ПЕРЕМЕЩЕНИЕМ ГРУНТА ДО 5 М БУЛЬДОЗЕРАМИ МОЩНОСТЬЮ 79 [108] КВТ [Л.С.], 2 ГРУППА ГРУНТОВ</t>
  </si>
  <si>
    <t>72.1</t>
  </si>
  <si>
    <t>73</t>
  </si>
  <si>
    <t>73.1</t>
  </si>
  <si>
    <t>74</t>
  </si>
  <si>
    <t>74.1</t>
  </si>
  <si>
    <t>74.2</t>
  </si>
  <si>
    <t>74.3</t>
  </si>
  <si>
    <t>74.4</t>
  </si>
  <si>
    <t>74.5</t>
  </si>
  <si>
    <t>75</t>
  </si>
  <si>
    <t>75.1</t>
  </si>
  <si>
    <t>75.2</t>
  </si>
  <si>
    <t>76</t>
  </si>
  <si>
    <t>77</t>
  </si>
  <si>
    <t>78</t>
  </si>
  <si>
    <t>78.1</t>
  </si>
  <si>
    <t>78.2</t>
  </si>
  <si>
    <t>78.3</t>
  </si>
  <si>
    <t>79</t>
  </si>
  <si>
    <t>79.1</t>
  </si>
  <si>
    <r>
      <t>ЛОКАЛЬНАЯ РЕСУРСНАЯ ВЕДОМОСТЬ</t>
    </r>
    <r>
      <rPr>
        <sz val="12"/>
        <rFont val="Times New Roman"/>
        <family val="1"/>
        <charset val="204"/>
      </rPr>
      <t xml:space="preserve">  № </t>
    </r>
  </si>
  <si>
    <t>“ЭЛОБОД” МФЙ М-41 ЖАНУБИЙ СУРХОН СУВ ОМБОРИНИНГ ҒАРБИЙ ҚИРҒОҚ БЎЙИДА ЧОРВОҚ СУВ ОМБОРИ ТАЖРИБАСИ АСОСИДА КЎНГИЛОЧАР МАСКАН, 24/7 ХИЗМАТ КЎРСАТИШ, УМУМИЙ ОВҚАТЛАНИШ НУҚТАЛАРИ ҲАМДА ТУРИЗМ ЗОНАСИНИ ТАШКИЛ ЭТИШ ТП ЭЛЕКТР ТАРМОҒИ ТОРТИШ, ИЧИМЛИК СУВ ТАРМОҒИНИ ТОРТИШ, ИЧИМЛИК СУВ ИНШООТИНИ ҚУРИШ, ОҚОВА СУВ ТАРМОҒИНИ ТОРТИШ, САЛОМАТК ЙЎЛАГИНИ ҚУРИШ, ОЧИҚ ИРРИГАЦИЯ ТИЗИМЛАРИНИ КЎЧИРИШ ВА ҚИРҒОҚ БЎЙИДА ҲИМОЯ ЗОНАСИНИ ҚУРИШ, ДАМБА ҚУРИШ (ПҚ-49 ХИЗМАТЛАР СОҲАСИ)</t>
  </si>
  <si>
    <t>ЗАТВОРЫ ГС 120-300 В/ПОДЪЕМНИК 5 В</t>
  </si>
  <si>
    <t>Е0101-197-08 ДОП. 11 ГОСАРХИТЕКТСТРОЙ РУЗ ПР. № 429 ОТ 15.12.17 Г.</t>
  </si>
  <si>
    <t>РАЗРАБОТКА ГРУНТА С ПОГРУЗКОЙ В АВТОМОБИЛИ-САМОСВАЛЫ ЭКСКАВАТОРАМИ ТИПА "ATLAS", "VOLVO", "KOMATSU", "HITACHI", "LIEBHER", HYUNDAI ROBEX С КОВШОМ ВМЕСТИМОСТЬЮ 0,65 (0,65-0,99) М3, ГРУППА ГРУНТОВ 2</t>
  </si>
  <si>
    <t>1000 М3 ГРУНТА</t>
  </si>
  <si>
    <t>1.2</t>
  </si>
  <si>
    <t>1.3</t>
  </si>
  <si>
    <t>Е0101-195-27 ДОП. 11 ГОСАРХИТЕКТСТРОЙ РУЗ ПР. № 429 ОТ 15.12.17 Г.</t>
  </si>
  <si>
    <t>РАЗРАБОТКА ГРУНТА В ОТВАЛ ЭКСКАВАТОРАМИ ТИПА "ATLAS", "VOLVO", "KOMATSU", "HITACHI", "LIEBHER", HYUNDAI ROBEX, С КОВШОМ ВМЕСТИМОСТЬЮ 0,65 (0,65-0,99) М3, ГРУППА ГРУНТОВ 3 ГРУНТА</t>
  </si>
  <si>
    <t>3.2</t>
  </si>
  <si>
    <t>Е0101-035-01</t>
  </si>
  <si>
    <t>ОБРАТНАЯ ЗАСЫПКА ТРАНШЕЙ И КОТЛОВАНОВ С ПЕРЕМЕЩЕНИЕМ ГРУНТА ДО 5 М БУЛЬДОЗЕРАМИ МОЩНОСТЬЮ 132 [180] КВТ [Л.С.], 1 ГРУППА ГРУНТОВ</t>
  </si>
  <si>
    <t>262</t>
  </si>
  <si>
    <t>БУЛЬДОЗЕРЫ ПРИ РАБОТЕ НА ДРУГИХ ВИДАХ СТРОИТЕЛЬСТВА (КРОМЕ ВОДОХОЗЯЙСТВЕННОГО) 132 (180) КВТ (Л.С.)</t>
  </si>
  <si>
    <t>5.2</t>
  </si>
  <si>
    <t>5.3</t>
  </si>
  <si>
    <t>5.4</t>
  </si>
  <si>
    <t>5.5</t>
  </si>
  <si>
    <t>5.6</t>
  </si>
  <si>
    <t>5.7</t>
  </si>
  <si>
    <t>5.8</t>
  </si>
  <si>
    <t>5.9</t>
  </si>
  <si>
    <t>5.10</t>
  </si>
  <si>
    <t>10.2</t>
  </si>
  <si>
    <t>10.3</t>
  </si>
  <si>
    <t>Е0101-111-02</t>
  </si>
  <si>
    <t>ПЛАНИРОВКА ВРУЧНУЮ ДНА И ОТКОСОВ ВЫЕМОК КАНАЛОВ, ГРУППА ГРУНТОВ 2</t>
  </si>
  <si>
    <t>Е3704-001-03</t>
  </si>
  <si>
    <t>УСТРОЙСТВО БЫЧКОВ, УСТОЕВ ЩИТОВЫХ И ДРУГИХ СТЕНОК</t>
  </si>
  <si>
    <t>660</t>
  </si>
  <si>
    <t>КОМПРЕССОРЫ ПЕРЕДВИЖНЫЕ С ДВИГАТЕЛЕМ ВНУТРЕННЕГО СГОРАНИЯ ДАВЛЕНИЕМ ДО 686 КПА (7 АТМ.) 5 М3/МИН</t>
  </si>
  <si>
    <t>ПИЛОМАТЕРИАЛЫ ХВОЙНЫХ ПОРОД ДОСКИ ОБРЕЗНЫЕ ДЛИНОЙ 4-6,5 М, ШИРИНОЙ 75-150 ММ, ТОЛЩИНОЙ 32-40 ММ IV СОРТА</t>
  </si>
  <si>
    <t>36062</t>
  </si>
  <si>
    <t>ДОСКИ ОБРЕЗНЫЕ ХВОЙНЫХ ПОРОД ДЛИНОЙ 4-6,5 М, ШИРИНОЙ 75-150 ММ, ТОЛЩИНОЙ 44 ММ И БОЛЕЕ, IV СОРТА</t>
  </si>
  <si>
    <t>15.1</t>
  </si>
  <si>
    <t>Е0602-011-01 ДОП. 9</t>
  </si>
  <si>
    <t>ИЗГОТОВЛЕНИЕ ВЕРХНИХ И НИЖНИХ ПЛОСКИХ И ОБЪЕМНЫХ КАРКАСОВ МЕТОДОМ ВЯЗКИ НА НАКЛОННЫХ ПОВЕРХНОСТЯХ</t>
  </si>
  <si>
    <t>699</t>
  </si>
  <si>
    <t>КРАНЫ БАШЕННЫЕ ПРИ РАБОТЕ НА МОНТАЖЕ ТЕХНОЛОГИЧЕСКОГО ОБОРУДОВАНИЯ 10 Т</t>
  </si>
  <si>
    <t>1523</t>
  </si>
  <si>
    <t>ПИЛЫ ДИСКОВЫЕ ЭЛЕКТРИЧЕСКИЕ</t>
  </si>
  <si>
    <t>2508</t>
  </si>
  <si>
    <t>АВТОМОБИЛИ БОРТОВЫЕ ГРУЗОПОДЪЕМНОСТЬЮ ДО 10 Т</t>
  </si>
  <si>
    <t>2577</t>
  </si>
  <si>
    <t>АППАРАТЫ ДЛЯ ГАЗОВОЙ СВАРКИ И РЕЗКИ</t>
  </si>
  <si>
    <t>34241</t>
  </si>
  <si>
    <t>КИСЛОРОД ТЕХНИЧЕСКИЙ ГАЗООБРАЗНЫЙ</t>
  </si>
  <si>
    <t>45002</t>
  </si>
  <si>
    <t>КРУГ ОТРЕЗНОЙ</t>
  </si>
  <si>
    <t>45077</t>
  </si>
  <si>
    <t>ПРОПАН-БУТАН, СМЕСЬ ТЕХНИЧЕСКАЯ</t>
  </si>
  <si>
    <t>Е4201-013-02</t>
  </si>
  <si>
    <t>ВЫЧИТАЕТСЯ ПОЗИЦИЯ: УСТАНОВКА АРМАТУРЫ ИЗ ОТДЕЛЬНЫХ СТЕРЖНЕЙ ДИАМЕТРОМ ДО 14 ММ</t>
  </si>
  <si>
    <t>100Т</t>
  </si>
  <si>
    <t>Е4201-020-01</t>
  </si>
  <si>
    <t>УСТРОЙСТВО ПРОТИВОФИЛЬТРАЦИОННОГО ЭКРАНА ИЗ ПОЛИЭТИЛЕНОВОЙ ПЛЕНКИ</t>
  </si>
  <si>
    <t>2349</t>
  </si>
  <si>
    <t>Е0906-001-02</t>
  </si>
  <si>
    <t>МОНТАЖ ЛОТКОВ, РЕШЕТОК, ЗАТВОРОВ ИЗ ПОЛОСОВОЙ И ТОНКОЛИСТОВОЙ СТАЛИ</t>
  </si>
  <si>
    <t>Т КОНСТРУКЦИЙ</t>
  </si>
  <si>
    <t>978</t>
  </si>
  <si>
    <t>ЛЕБЕДКИ ЭЛЕКТРИЧЕСКИЕ, ТЯГОВЫМ УСИЛИЕМ ДО 31,39 (3,2) КН (Т)</t>
  </si>
  <si>
    <t>1147</t>
  </si>
  <si>
    <t>МАШИНЫ ШЛИФОВАЛЬНЫЕ ЭЛЕКТРИЧЕСКИЕ</t>
  </si>
  <si>
    <t>1513</t>
  </si>
  <si>
    <t>ПРЕОБРАЗОВАТЕЛИ СВАРОЧНЫЕ С НОМИНАЛЬНЫМ СВАРОЧНЫМ ТОКОМ 315-500 А</t>
  </si>
  <si>
    <t>31419</t>
  </si>
  <si>
    <t>ГРУНТОВКА ГФ-021 КРАСНО-КОРИЧНЕВАЯ</t>
  </si>
  <si>
    <t>31524</t>
  </si>
  <si>
    <t>РАСТВОРИТЕЛЬ МАРКИ Р-4</t>
  </si>
  <si>
    <t>35312</t>
  </si>
  <si>
    <t>ЭЛЕКТРОДЫ ДИАМЕТРОМ 4 ММ Э46</t>
  </si>
  <si>
    <t>35504</t>
  </si>
  <si>
    <t>КАНАТЫ ПЕНЬКОВЫЕ ПРОПИТАННЫЕ</t>
  </si>
  <si>
    <t>44897</t>
  </si>
  <si>
    <t>ШЛИФКРУГИ</t>
  </si>
  <si>
    <t>39</t>
  </si>
  <si>
    <t>39.1</t>
  </si>
  <si>
    <t>39.2</t>
  </si>
  <si>
    <t>39.3</t>
  </si>
  <si>
    <t>39.4</t>
  </si>
  <si>
    <t>48.1</t>
  </si>
  <si>
    <t>48.2</t>
  </si>
  <si>
    <t>51.2</t>
  </si>
  <si>
    <t>51.3</t>
  </si>
  <si>
    <t>51.4</t>
  </si>
  <si>
    <t>51.5</t>
  </si>
  <si>
    <t>51.6</t>
  </si>
  <si>
    <t>57.1</t>
  </si>
  <si>
    <t>57.2</t>
  </si>
  <si>
    <t>57.3</t>
  </si>
  <si>
    <t>57.4</t>
  </si>
  <si>
    <t>57.5</t>
  </si>
  <si>
    <t>57.6</t>
  </si>
  <si>
    <t>57.7</t>
  </si>
  <si>
    <t>57.8</t>
  </si>
  <si>
    <t>57.9</t>
  </si>
  <si>
    <t>ЗАТВОРЫ ГС 60-200 В/ПОДЪЕМНИК 1В</t>
  </si>
  <si>
    <t>60</t>
  </si>
  <si>
    <t>66.1</t>
  </si>
  <si>
    <t>66.2</t>
  </si>
  <si>
    <t>73.2</t>
  </si>
  <si>
    <t>73.3</t>
  </si>
  <si>
    <t>73.4</t>
  </si>
  <si>
    <t>73.5</t>
  </si>
  <si>
    <t>73.6</t>
  </si>
  <si>
    <t>73.7</t>
  </si>
  <si>
    <t>73.8</t>
  </si>
  <si>
    <t>73.9</t>
  </si>
  <si>
    <t>9.5</t>
  </si>
  <si>
    <t>9.6</t>
  </si>
  <si>
    <t>9.7</t>
  </si>
  <si>
    <t>9.8</t>
  </si>
  <si>
    <t>9.9</t>
  </si>
  <si>
    <t>9.10</t>
  </si>
  <si>
    <t>9.11</t>
  </si>
  <si>
    <t>9.12</t>
  </si>
  <si>
    <t>9.13</t>
  </si>
  <si>
    <t>9.14</t>
  </si>
  <si>
    <t>9.15</t>
  </si>
  <si>
    <t>9.16</t>
  </si>
  <si>
    <t>9.17</t>
  </si>
  <si>
    <t>9.18</t>
  </si>
  <si>
    <t>10.4</t>
  </si>
  <si>
    <t>10.5</t>
  </si>
  <si>
    <t>10.6</t>
  </si>
  <si>
    <t>10.7</t>
  </si>
  <si>
    <t>10.8</t>
  </si>
  <si>
    <t>10.9</t>
  </si>
  <si>
    <t>10.10</t>
  </si>
  <si>
    <t>10.11</t>
  </si>
  <si>
    <t>10.12</t>
  </si>
  <si>
    <t>10.13</t>
  </si>
  <si>
    <t>14.8</t>
  </si>
  <si>
    <t>14.9</t>
  </si>
  <si>
    <t>14.10</t>
  </si>
  <si>
    <t>14.11</t>
  </si>
  <si>
    <t>14.12</t>
  </si>
  <si>
    <t>14.13</t>
  </si>
  <si>
    <t>22.1</t>
  </si>
  <si>
    <t>23.1</t>
  </si>
  <si>
    <t>23.2</t>
  </si>
  <si>
    <t>27.2</t>
  </si>
  <si>
    <t>27.3</t>
  </si>
  <si>
    <t>27.4</t>
  </si>
  <si>
    <t>27.5</t>
  </si>
  <si>
    <t>27.6</t>
  </si>
  <si>
    <t>27.7</t>
  </si>
  <si>
    <t>27.8</t>
  </si>
  <si>
    <t>27.9</t>
  </si>
  <si>
    <t>27.10</t>
  </si>
  <si>
    <t>27.11</t>
  </si>
  <si>
    <t>27.12</t>
  </si>
  <si>
    <t>27.13</t>
  </si>
  <si>
    <t>27.14</t>
  </si>
  <si>
    <t>27.15</t>
  </si>
  <si>
    <t>28.2</t>
  </si>
  <si>
    <t>28.3</t>
  </si>
  <si>
    <t>28.4</t>
  </si>
  <si>
    <t>28.5</t>
  </si>
  <si>
    <t>28.6</t>
  </si>
  <si>
    <t>28.7</t>
  </si>
  <si>
    <t>30.8</t>
  </si>
  <si>
    <t>30.9</t>
  </si>
  <si>
    <t>30.10</t>
  </si>
  <si>
    <t>30.11</t>
  </si>
  <si>
    <t>30.12</t>
  </si>
  <si>
    <t>30.13</t>
  </si>
  <si>
    <t>33.1</t>
  </si>
  <si>
    <t>33.2</t>
  </si>
  <si>
    <t>33.3</t>
  </si>
  <si>
    <t>33.4</t>
  </si>
  <si>
    <t>33.5</t>
  </si>
  <si>
    <t>33.6</t>
  </si>
  <si>
    <t>33.7</t>
  </si>
  <si>
    <t>33.8</t>
  </si>
  <si>
    <t>33.9</t>
  </si>
  <si>
    <t>33.10</t>
  </si>
  <si>
    <t>33.11</t>
  </si>
  <si>
    <t>33.12</t>
  </si>
  <si>
    <t>33.13</t>
  </si>
  <si>
    <t>35.14</t>
  </si>
  <si>
    <t>35.15</t>
  </si>
  <si>
    <t>38.1</t>
  </si>
  <si>
    <t>38.2</t>
  </si>
  <si>
    <t>38.3</t>
  </si>
  <si>
    <t>38.4</t>
  </si>
  <si>
    <t>38.5</t>
  </si>
  <si>
    <t>38.6</t>
  </si>
  <si>
    <t>39.5</t>
  </si>
  <si>
    <t>46.1</t>
  </si>
  <si>
    <t>47.1</t>
  </si>
  <si>
    <t>48.3</t>
  </si>
  <si>
    <t>48.4</t>
  </si>
  <si>
    <t>48.5</t>
  </si>
  <si>
    <t>48.6</t>
  </si>
  <si>
    <t>48.7</t>
  </si>
  <si>
    <t>48.8</t>
  </si>
  <si>
    <t>48.9</t>
  </si>
  <si>
    <t>48.10</t>
  </si>
  <si>
    <t>48.11</t>
  </si>
  <si>
    <t>48.12</t>
  </si>
  <si>
    <t>48.13</t>
  </si>
  <si>
    <t>48.14</t>
  </si>
  <si>
    <t>48.15</t>
  </si>
  <si>
    <t>49.3</t>
  </si>
  <si>
    <t>49.4</t>
  </si>
  <si>
    <t>49.5</t>
  </si>
  <si>
    <t>49.6</t>
  </si>
  <si>
    <t>50.2</t>
  </si>
  <si>
    <t>50.3</t>
  </si>
  <si>
    <t>50.4</t>
  </si>
  <si>
    <t>50.5</t>
  </si>
  <si>
    <t>50.6</t>
  </si>
  <si>
    <t>50.7</t>
  </si>
  <si>
    <t>50.8</t>
  </si>
  <si>
    <t>50.9</t>
  </si>
  <si>
    <t>50.10</t>
  </si>
  <si>
    <t>50.11</t>
  </si>
  <si>
    <t>50.12</t>
  </si>
  <si>
    <t>50.13</t>
  </si>
  <si>
    <t>50.14</t>
  </si>
  <si>
    <t>50.15</t>
  </si>
  <si>
    <t>59.1</t>
  </si>
  <si>
    <t>59.2</t>
  </si>
  <si>
    <t>64.3</t>
  </si>
  <si>
    <t>64.4</t>
  </si>
  <si>
    <t>64.5</t>
  </si>
  <si>
    <t>64.6</t>
  </si>
  <si>
    <t>64.7</t>
  </si>
  <si>
    <t>64.8</t>
  </si>
  <si>
    <t>64.9</t>
  </si>
  <si>
    <t>65.1</t>
  </si>
  <si>
    <t>65.2</t>
  </si>
  <si>
    <t>65.3</t>
  </si>
  <si>
    <t>69.10</t>
  </si>
  <si>
    <t>69.11</t>
  </si>
  <si>
    <t>69.12</t>
  </si>
  <si>
    <t>69.13</t>
  </si>
  <si>
    <t>69.14</t>
  </si>
  <si>
    <t>69.15</t>
  </si>
  <si>
    <t>70.4</t>
  </si>
  <si>
    <t>70.5</t>
  </si>
  <si>
    <t>70.6</t>
  </si>
  <si>
    <t>71.3</t>
  </si>
  <si>
    <t>71.4</t>
  </si>
  <si>
    <t>71.5</t>
  </si>
  <si>
    <t>71.6</t>
  </si>
  <si>
    <t>71.7</t>
  </si>
  <si>
    <t>71.8</t>
  </si>
  <si>
    <t>71.9</t>
  </si>
  <si>
    <t>71.10</t>
  </si>
  <si>
    <t>71.11</t>
  </si>
  <si>
    <t>71.12</t>
  </si>
  <si>
    <t>71.13</t>
  </si>
  <si>
    <t>71.14</t>
  </si>
  <si>
    <t>71.15</t>
  </si>
  <si>
    <t>72.2</t>
  </si>
  <si>
    <t>72.3</t>
  </si>
  <si>
    <t>72.4</t>
  </si>
  <si>
    <t>72.5</t>
  </si>
  <si>
    <t>72.6</t>
  </si>
  <si>
    <t>Геоменбрана t=1,5мм GME-GT1 с геотекстилем с одной стороны</t>
  </si>
  <si>
    <t>Е310-1003 . ШНК4.04.06-14 Р.3.Т.7 К=0,41</t>
  </si>
  <si>
    <t>ПЕРЕВОЗКА ГРУЗОВ АВТОМОБИЛЕМ, РАССТОЯНИЕ ПЕРЕВОЗКИ 3 КМ, КЛАСС ГРУЗА 1. ПРИ ПЕРЕВОЗКЕ АВТОСАМОСВАЛАМИ ГРУЗОПОДЪЕМНОСТЬЮ 25, ПРИМЕНЕН КОЭФФИЦИЕНТ К НОРМАМ ЗАТРАТ ТРУДА МАШИНИСТОВ И ЭКСПЛУАТАЦИИ МАШИН - 0,41</t>
  </si>
  <si>
    <t>3457</t>
  </si>
  <si>
    <t>АВТОМОБИЛИ-САМОСВАЛЫ ГРУЗОПОДЪЕМНОСТЬЮ ДО 25 Т</t>
  </si>
  <si>
    <t>Е310-1030 . ШНК4.04.06-14 Р.3.Т.7 К=0,41</t>
  </si>
  <si>
    <t>ПЕРЕВОЗКА ГРУЗОВ АВТОМОБИЛЕМ, РАССТОЯНИЕ ПЕРЕВОЗКИ 30 КМ, КЛАСС ГРУЗА 1. ПРИ ПЕРЕВОЗКЕ АВТОСАМОСВАЛАМИ ГРУЗОПОДЪЕМНОСТЬЮ 25, ПРИМЕНЕН КОЭФФИЦИЕНТ К НОРМАМ ЗАТРАТ ТРУДА МАШИНИСТОВ И ЭКСПЛУАТАЦИИ МАШИН - 0,41</t>
  </si>
  <si>
    <t>Перевозка других материалов - 3%</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</si>
</sst>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_-* #,##0.00_р_._-;\-* #,##0.00_р_._-;_-* &quot;-&quot;??_р_._-;_-@_-"/>
    <numFmt numFmtId="167" formatCode="#,##0.0##"/>
    <numFmt numFmtId="168" formatCode="#,##0.0#"/>
  </numFmts>
  <fonts count="22" x14ac:knownFonts="1">
    <font>
      <sz val="11"/>
      <color theme="1"/>
      <name val="Calibri"/>
      <family val="2"/>
      <scheme val="minor"/>
    </font>
    <font>
      <sz val="10"/>
      <name val="Times New Roman Cyr"/>
      <family val="1"/>
      <charset val="204"/>
    </font>
    <font>
      <sz val="9"/>
      <name val="Times New Roman Cyr"/>
      <family val="1"/>
      <charset val="204"/>
    </font>
    <font>
      <b/>
      <sz val="9"/>
      <name val="Times New Roman Cyr"/>
      <family val="1"/>
      <charset val="204"/>
    </font>
    <font>
      <b/>
      <u/>
      <sz val="12"/>
      <name val="Times New Roman Cyr"/>
      <family val="1"/>
      <charset val="204"/>
    </font>
    <font>
      <b/>
      <sz val="10"/>
      <name val="Times New Roman Cyr"/>
      <family val="1"/>
      <charset val="204"/>
    </font>
    <font>
      <sz val="9"/>
      <color rgb="FF003300"/>
      <name val="Times New Roman Cyr"/>
      <charset val="204"/>
    </font>
    <font>
      <sz val="10"/>
      <color rgb="FF003300"/>
      <name val="Times New Roman Cyr"/>
      <charset val="204"/>
    </font>
    <font>
      <sz val="9"/>
      <color rgb="FF800080"/>
      <name val="Times New Roman Cyr"/>
      <charset val="204"/>
    </font>
    <font>
      <sz val="10"/>
      <name val="Times New Roman Cyr"/>
      <charset val="204"/>
    </font>
    <font>
      <sz val="9"/>
      <color rgb="FF000080"/>
      <name val="Times New Roman Cyr"/>
      <charset val="204"/>
    </font>
    <font>
      <sz val="10"/>
      <color rgb="FF000080"/>
      <name val="Times New Roman Cyr"/>
      <charset val="204"/>
    </font>
    <font>
      <i/>
      <u/>
      <sz val="12"/>
      <name val="Times New Roman Cyr"/>
      <family val="1"/>
      <charset val="204"/>
    </font>
    <font>
      <i/>
      <u/>
      <sz val="12"/>
      <color theme="1"/>
      <name val="Times New Roman Cyr"/>
      <family val="1"/>
      <charset val="204"/>
    </font>
    <font>
      <sz val="8"/>
      <name val="Times New Roman Cyr"/>
      <charset val="204"/>
    </font>
    <font>
      <sz val="8"/>
      <color theme="1"/>
      <name val="Times New Roman Cyr"/>
      <charset val="204"/>
    </font>
    <font>
      <sz val="9"/>
      <name val="Times New Roman"/>
      <family val="1"/>
      <charset val="204"/>
    </font>
    <font>
      <sz val="10"/>
      <name val="Arial Cyr"/>
      <charset val="204"/>
    </font>
    <font>
      <b/>
      <sz val="12"/>
      <name val="Times New Roman"/>
      <family val="1"/>
      <charset val="204"/>
    </font>
    <font>
      <b/>
      <sz val="11"/>
      <name val="Times New Roman"/>
      <family val="1"/>
      <charset val="204"/>
    </font>
    <font>
      <sz val="11"/>
      <color theme="1"/>
      <name val="Times New Roman"/>
      <family val="1"/>
      <charset val="204"/>
    </font>
    <font>
      <sz val="12"/>
      <name val="Times New Roman"/>
      <family val="1"/>
      <charset val="204"/>
    </font>
  </fonts>
  <fills count="5">
    <fill>
      <patternFill patternType="none"/>
    </fill>
    <fill>
      <patternFill patternType="gray125"/>
    </fill>
    <fill>
      <patternFill patternType="solid">
        <fgColor rgb="FFCCFFFF"/>
        <bgColor rgb="FFCCFFFF"/>
      </patternFill>
    </fill>
    <fill>
      <patternFill patternType="solid">
        <fgColor rgb="FFCCFFFF"/>
        <bgColor indexed="64"/>
      </patternFill>
    </fill>
    <fill>
      <patternFill patternType="solid">
        <fgColor rgb="FFFFFF00"/>
        <bgColor indexed="64"/>
      </patternFill>
    </fill>
  </fills>
  <borders count="21">
    <border>
      <left/>
      <right/>
      <top/>
      <bottom/>
      <diagonal/>
    </border>
    <border>
      <left/>
      <right/>
      <top/>
      <bottom style="hair">
        <color rgb="FF000000"/>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rgb="FF000000"/>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style="hair">
        <color rgb="FF000000"/>
      </top>
      <bottom/>
      <diagonal/>
    </border>
    <border>
      <left style="hair">
        <color rgb="FF000000"/>
      </left>
      <right/>
      <top style="hair">
        <color rgb="FF000000"/>
      </top>
      <bottom style="dashed">
        <color rgb="FF333399"/>
      </bottom>
      <diagonal/>
    </border>
    <border>
      <left style="hair">
        <color rgb="FF000000"/>
      </left>
      <right style="hair">
        <color rgb="FF000000"/>
      </right>
      <top style="dashed">
        <color rgb="FF333399"/>
      </top>
      <bottom style="hair">
        <color rgb="FF000000"/>
      </bottom>
      <diagonal/>
    </border>
    <border>
      <left/>
      <right style="hair">
        <color rgb="FF000000"/>
      </right>
      <top style="dashed">
        <color rgb="FF333399"/>
      </top>
      <bottom style="hair">
        <color rgb="FF000000"/>
      </bottom>
      <diagonal/>
    </border>
    <border>
      <left style="hair">
        <color rgb="FF000000"/>
      </left>
      <right style="hair">
        <color rgb="FF000000"/>
      </right>
      <top style="hair">
        <color rgb="FF000000"/>
      </top>
      <bottom style="hair">
        <color rgb="FF000000"/>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hair">
        <color rgb="FF000000"/>
      </top>
      <bottom style="dashed">
        <color rgb="FF333399"/>
      </bottom>
      <diagonal/>
    </border>
    <border>
      <left/>
      <right/>
      <top style="dashed">
        <color rgb="FF333399"/>
      </top>
      <bottom style="hair">
        <color rgb="FF000000"/>
      </bottom>
      <diagonal/>
    </border>
  </borders>
  <cellStyleXfs count="6">
    <xf numFmtId="0" fontId="0" fillId="0" borderId="0"/>
    <xf numFmtId="0" fontId="1" fillId="0" borderId="0"/>
    <xf numFmtId="0" fontId="9" fillId="0" borderId="0"/>
    <xf numFmtId="0" fontId="9" fillId="0" borderId="0"/>
    <xf numFmtId="0" fontId="17" fillId="0" borderId="0"/>
    <xf numFmtId="165" fontId="17" fillId="0" borderId="0" applyFont="0" applyFill="0" applyBorder="0" applyAlignment="0" applyProtection="0"/>
  </cellStyleXfs>
  <cellXfs count="96">
    <xf numFmtId="0" fontId="0" fillId="0" borderId="0" xfId="0"/>
    <xf numFmtId="0" fontId="1" fillId="0" borderId="0" xfId="1" applyAlignment="1">
      <alignment vertical="top"/>
    </xf>
    <xf numFmtId="0" fontId="1" fillId="0" borderId="0" xfId="1" applyAlignment="1">
      <alignment horizontal="center" vertical="center"/>
    </xf>
    <xf numFmtId="0" fontId="1" fillId="0" borderId="0" xfId="1" applyAlignment="1">
      <alignment horizontal="center"/>
    </xf>
    <xf numFmtId="0" fontId="1" fillId="0" borderId="0" xfId="1"/>
    <xf numFmtId="0" fontId="7" fillId="0" borderId="0" xfId="1" applyFont="1" applyAlignment="1">
      <alignment vertical="top"/>
    </xf>
    <xf numFmtId="0" fontId="9" fillId="0" borderId="0" xfId="1" applyFont="1" applyAlignment="1">
      <alignment vertical="top"/>
    </xf>
    <xf numFmtId="0" fontId="11" fillId="0" borderId="0" xfId="1" applyFont="1" applyAlignment="1">
      <alignment vertical="top"/>
    </xf>
    <xf numFmtId="0" fontId="12" fillId="3" borderId="4" xfId="3" applyFont="1" applyFill="1" applyBorder="1" applyAlignment="1">
      <alignment horizontal="centerContinuous" wrapText="1"/>
    </xf>
    <xf numFmtId="0" fontId="13" fillId="3" borderId="17" xfId="3" applyFont="1" applyFill="1" applyBorder="1" applyAlignment="1">
      <alignment horizontal="centerContinuous" wrapText="1"/>
    </xf>
    <xf numFmtId="0" fontId="12" fillId="3" borderId="17" xfId="3" applyFont="1" applyFill="1" applyBorder="1" applyAlignment="1">
      <alignment horizontal="centerContinuous" wrapText="1"/>
    </xf>
    <xf numFmtId="0" fontId="14" fillId="0" borderId="7" xfId="3" applyFont="1" applyBorder="1" applyAlignment="1">
      <alignment horizontal="center" vertical="center" wrapText="1"/>
    </xf>
    <xf numFmtId="0" fontId="15" fillId="0" borderId="7" xfId="3" applyFont="1" applyBorder="1" applyAlignment="1">
      <alignment horizontal="center" vertical="center" wrapText="1"/>
    </xf>
    <xf numFmtId="0" fontId="1" fillId="0" borderId="6" xfId="3" applyFont="1" applyBorder="1" applyAlignment="1">
      <alignment horizontal="left" vertical="top" wrapText="1"/>
    </xf>
    <xf numFmtId="0" fontId="1" fillId="0" borderId="6" xfId="3" applyFont="1" applyBorder="1" applyAlignment="1">
      <alignment horizontal="center" vertical="center"/>
    </xf>
    <xf numFmtId="3" fontId="1" fillId="0" borderId="6" xfId="3" applyNumberFormat="1" applyFont="1" applyBorder="1" applyAlignment="1">
      <alignment horizontal="center" vertical="center"/>
    </xf>
    <xf numFmtId="0" fontId="2"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5" fillId="0" borderId="11" xfId="0" applyFont="1" applyBorder="1" applyAlignment="1">
      <alignment horizontal="center" vertical="top" wrapText="1"/>
    </xf>
    <xf numFmtId="0" fontId="5" fillId="0" borderId="12" xfId="0" applyFont="1" applyBorder="1" applyAlignment="1">
      <alignment horizontal="left" vertical="top" wrapText="1"/>
    </xf>
    <xf numFmtId="0" fontId="5" fillId="0" borderId="12" xfId="0" applyFont="1" applyBorder="1" applyAlignment="1">
      <alignment horizontal="center" vertical="top" wrapText="1"/>
    </xf>
    <xf numFmtId="49" fontId="6" fillId="0" borderId="14" xfId="0" applyNumberFormat="1" applyFont="1" applyBorder="1" applyAlignment="1">
      <alignment horizontal="center" vertical="top" wrapText="1"/>
    </xf>
    <xf numFmtId="0" fontId="6" fillId="0" borderId="15" xfId="0" applyFont="1" applyBorder="1" applyAlignment="1">
      <alignment horizontal="center" vertical="top" wrapText="1"/>
    </xf>
    <xf numFmtId="0" fontId="6" fillId="0" borderId="15" xfId="0" applyFont="1" applyBorder="1" applyAlignment="1">
      <alignment horizontal="left" vertical="top" wrapText="1" indent="2"/>
    </xf>
    <xf numFmtId="164" fontId="6" fillId="0" borderId="15" xfId="0" applyNumberFormat="1" applyFont="1" applyBorder="1" applyAlignment="1">
      <alignment horizontal="right" vertical="top"/>
    </xf>
    <xf numFmtId="49" fontId="8" fillId="0" borderId="14" xfId="0" applyNumberFormat="1" applyFont="1" applyBorder="1" applyAlignment="1">
      <alignment horizontal="center" vertical="top" wrapText="1"/>
    </xf>
    <xf numFmtId="0" fontId="8" fillId="0" borderId="15" xfId="0" applyFont="1" applyBorder="1" applyAlignment="1">
      <alignment horizontal="center" vertical="top" wrapText="1"/>
    </xf>
    <xf numFmtId="0" fontId="8" fillId="0" borderId="15" xfId="0" applyFont="1" applyBorder="1" applyAlignment="1">
      <alignment horizontal="left" vertical="top" wrapText="1" indent="2"/>
    </xf>
    <xf numFmtId="164" fontId="8" fillId="0" borderId="15" xfId="0" applyNumberFormat="1" applyFont="1" applyBorder="1" applyAlignment="1">
      <alignment horizontal="right" vertical="top"/>
    </xf>
    <xf numFmtId="49" fontId="6" fillId="0" borderId="16" xfId="0" applyNumberFormat="1" applyFont="1" applyBorder="1" applyAlignment="1">
      <alignment horizontal="center" vertical="top" wrapText="1"/>
    </xf>
    <xf numFmtId="0" fontId="6" fillId="0" borderId="10" xfId="0" applyFont="1" applyBorder="1" applyAlignment="1">
      <alignment horizontal="center" vertical="top" wrapText="1"/>
    </xf>
    <xf numFmtId="0" fontId="6" fillId="0" borderId="10" xfId="0" applyFont="1" applyBorder="1" applyAlignment="1">
      <alignment horizontal="left" vertical="top" wrapText="1" indent="2"/>
    </xf>
    <xf numFmtId="164" fontId="6" fillId="0" borderId="10" xfId="0" applyNumberFormat="1" applyFont="1" applyBorder="1" applyAlignment="1">
      <alignment horizontal="right" vertical="top"/>
    </xf>
    <xf numFmtId="49" fontId="10" fillId="0" borderId="14" xfId="0" applyNumberFormat="1" applyFont="1" applyBorder="1" applyAlignment="1">
      <alignment horizontal="center" vertical="top" wrapText="1"/>
    </xf>
    <xf numFmtId="0" fontId="10" fillId="0" borderId="15" xfId="0" applyFont="1" applyBorder="1" applyAlignment="1">
      <alignment horizontal="center" vertical="top" wrapText="1"/>
    </xf>
    <xf numFmtId="0" fontId="10" fillId="0" borderId="15" xfId="0" applyFont="1" applyBorder="1" applyAlignment="1">
      <alignment horizontal="left" vertical="top" wrapText="1" indent="2"/>
    </xf>
    <xf numFmtId="3" fontId="10" fillId="0" borderId="15" xfId="0" applyNumberFormat="1" applyFont="1" applyBorder="1" applyAlignment="1">
      <alignment horizontal="right" vertical="top"/>
    </xf>
    <xf numFmtId="164" fontId="10" fillId="0" borderId="15" xfId="0" applyNumberFormat="1" applyFont="1" applyBorder="1" applyAlignment="1">
      <alignment horizontal="right" vertical="top"/>
    </xf>
    <xf numFmtId="49" fontId="10" fillId="0" borderId="16" xfId="0" applyNumberFormat="1" applyFont="1" applyBorder="1" applyAlignment="1">
      <alignment horizontal="center" vertical="top" wrapText="1"/>
    </xf>
    <xf numFmtId="0" fontId="10" fillId="0" borderId="10" xfId="0" applyFont="1" applyBorder="1" applyAlignment="1">
      <alignment horizontal="center" vertical="top" wrapText="1"/>
    </xf>
    <xf numFmtId="0" fontId="10" fillId="0" borderId="10" xfId="0" applyFont="1" applyBorder="1" applyAlignment="1">
      <alignment horizontal="left" vertical="top" wrapText="1" indent="2"/>
    </xf>
    <xf numFmtId="3" fontId="10" fillId="0" borderId="10" xfId="0" applyNumberFormat="1" applyFont="1" applyBorder="1" applyAlignment="1">
      <alignment horizontal="right" vertical="top"/>
    </xf>
    <xf numFmtId="164" fontId="10" fillId="0" borderId="10" xfId="0" applyNumberFormat="1" applyFont="1" applyBorder="1" applyAlignment="1">
      <alignment horizontal="right" vertical="top"/>
    </xf>
    <xf numFmtId="3" fontId="8" fillId="0" borderId="15" xfId="0" applyNumberFormat="1" applyFont="1" applyBorder="1" applyAlignment="1">
      <alignment horizontal="right" vertical="top"/>
    </xf>
    <xf numFmtId="0" fontId="0" fillId="0" borderId="8" xfId="0" applyBorder="1" applyAlignment="1">
      <alignment horizontal="left" vertical="top" wrapText="1"/>
    </xf>
    <xf numFmtId="0" fontId="0" fillId="0" borderId="9" xfId="0" applyBorder="1" applyAlignment="1">
      <alignment horizontal="left" vertical="top" wrapText="1"/>
    </xf>
    <xf numFmtId="3" fontId="6" fillId="0" borderId="15" xfId="0" applyNumberFormat="1" applyFont="1" applyBorder="1" applyAlignment="1">
      <alignment horizontal="right" vertical="top"/>
    </xf>
    <xf numFmtId="3" fontId="6" fillId="0" borderId="10" xfId="0" applyNumberFormat="1" applyFont="1" applyBorder="1" applyAlignment="1">
      <alignment horizontal="right" vertical="top"/>
    </xf>
    <xf numFmtId="0" fontId="20" fillId="0" borderId="0" xfId="0" applyFont="1" applyAlignment="1">
      <alignment horizontal="center" vertical="top"/>
    </xf>
    <xf numFmtId="0" fontId="18" fillId="0" borderId="0" xfId="0" applyFont="1" applyAlignment="1">
      <alignment horizontal="right" vertical="top"/>
    </xf>
    <xf numFmtId="0" fontId="16" fillId="0" borderId="0" xfId="0" applyFont="1" applyAlignment="1">
      <alignment vertical="top"/>
    </xf>
    <xf numFmtId="164" fontId="5" fillId="0" borderId="8" xfId="0" applyNumberFormat="1" applyFont="1" applyBorder="1" applyAlignment="1">
      <alignment vertical="top"/>
    </xf>
    <xf numFmtId="3" fontId="5" fillId="0" borderId="8" xfId="0" applyNumberFormat="1" applyFont="1" applyBorder="1" applyAlignment="1">
      <alignment vertical="top"/>
    </xf>
    <xf numFmtId="0" fontId="0" fillId="0" borderId="0" xfId="0" applyAlignment="1">
      <alignment vertical="top"/>
    </xf>
    <xf numFmtId="0" fontId="0" fillId="0" borderId="0" xfId="0" applyAlignment="1">
      <alignment horizontal="center" vertical="top"/>
    </xf>
    <xf numFmtId="0" fontId="2" fillId="0" borderId="0" xfId="0" applyFont="1" applyAlignment="1">
      <alignment vertical="top"/>
    </xf>
    <xf numFmtId="0" fontId="1" fillId="0" borderId="0" xfId="0" applyFont="1"/>
    <xf numFmtId="0" fontId="5" fillId="4" borderId="11" xfId="0" applyFont="1" applyFill="1" applyBorder="1" applyAlignment="1">
      <alignment horizontal="center" vertical="top" wrapText="1"/>
    </xf>
    <xf numFmtId="0" fontId="2" fillId="4" borderId="0" xfId="0" applyFont="1" applyFill="1" applyAlignment="1">
      <alignment horizontal="right" vertical="top"/>
    </xf>
    <xf numFmtId="0" fontId="2"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164" fontId="8" fillId="0" borderId="20" xfId="0" applyNumberFormat="1" applyFont="1" applyBorder="1" applyAlignment="1">
      <alignment horizontal="right" vertical="top"/>
    </xf>
    <xf numFmtId="167" fontId="6" fillId="0" borderId="20" xfId="0" applyNumberFormat="1" applyFont="1" applyBorder="1" applyAlignment="1">
      <alignment horizontal="right" vertical="top"/>
    </xf>
    <xf numFmtId="164" fontId="6" fillId="0" borderId="20" xfId="0" applyNumberFormat="1" applyFont="1" applyBorder="1" applyAlignment="1">
      <alignment horizontal="right" vertical="top"/>
    </xf>
    <xf numFmtId="168" fontId="6" fillId="0" borderId="20" xfId="0" applyNumberFormat="1" applyFont="1" applyBorder="1" applyAlignment="1">
      <alignment horizontal="right" vertical="top"/>
    </xf>
    <xf numFmtId="164" fontId="6" fillId="0" borderId="9" xfId="0" applyNumberFormat="1" applyFont="1" applyBorder="1" applyAlignment="1">
      <alignment horizontal="right" vertical="top"/>
    </xf>
    <xf numFmtId="164" fontId="10" fillId="0" borderId="20" xfId="0" applyNumberFormat="1" applyFont="1" applyBorder="1" applyAlignment="1">
      <alignment horizontal="right" vertical="top"/>
    </xf>
    <xf numFmtId="164" fontId="10" fillId="0" borderId="9" xfId="0" applyNumberFormat="1" applyFont="1" applyBorder="1" applyAlignment="1">
      <alignment horizontal="right" vertical="top"/>
    </xf>
    <xf numFmtId="3" fontId="8" fillId="0" borderId="20" xfId="0" applyNumberFormat="1" applyFont="1" applyBorder="1" applyAlignment="1">
      <alignment horizontal="right" vertical="top"/>
    </xf>
    <xf numFmtId="3" fontId="10" fillId="0" borderId="20" xfId="0" applyNumberFormat="1" applyFont="1" applyBorder="1" applyAlignment="1">
      <alignment horizontal="right" vertical="top"/>
    </xf>
    <xf numFmtId="3" fontId="6" fillId="0" borderId="9" xfId="0" applyNumberFormat="1" applyFont="1" applyBorder="1" applyAlignment="1">
      <alignment horizontal="right" vertical="top"/>
    </xf>
    <xf numFmtId="3" fontId="10" fillId="0" borderId="9" xfId="0" applyNumberFormat="1" applyFont="1" applyBorder="1" applyAlignment="1">
      <alignment horizontal="right" vertical="top"/>
    </xf>
    <xf numFmtId="3" fontId="1" fillId="0" borderId="2" xfId="3" applyNumberFormat="1" applyFont="1" applyBorder="1" applyAlignment="1">
      <alignment horizontal="center" vertical="center"/>
    </xf>
    <xf numFmtId="0" fontId="1" fillId="0" borderId="18" xfId="1" applyBorder="1" applyAlignment="1">
      <alignment horizontal="center" vertical="center"/>
    </xf>
    <xf numFmtId="0" fontId="1" fillId="0" borderId="18" xfId="1" applyBorder="1" applyAlignment="1">
      <alignment horizontal="center"/>
    </xf>
    <xf numFmtId="0" fontId="1" fillId="0" borderId="18" xfId="1" applyBorder="1"/>
    <xf numFmtId="0" fontId="1" fillId="0" borderId="18" xfId="1" applyBorder="1" applyAlignment="1">
      <alignment vertical="top"/>
    </xf>
    <xf numFmtId="0" fontId="7" fillId="0" borderId="18" xfId="1" applyFont="1" applyBorder="1" applyAlignment="1">
      <alignment vertical="top"/>
    </xf>
    <xf numFmtId="0" fontId="9" fillId="0" borderId="18" xfId="1" applyFont="1" applyBorder="1" applyAlignment="1">
      <alignment vertical="top"/>
    </xf>
    <xf numFmtId="0" fontId="11" fillId="0" borderId="18" xfId="1" applyFont="1" applyBorder="1" applyAlignment="1">
      <alignment vertical="top"/>
    </xf>
    <xf numFmtId="0" fontId="20" fillId="0" borderId="1" xfId="0" quotePrefix="1" applyFont="1" applyBorder="1" applyAlignment="1">
      <alignment horizontal="center" vertical="top" wrapText="1"/>
    </xf>
    <xf numFmtId="0" fontId="19" fillId="0" borderId="0" xfId="0" applyFont="1" applyAlignment="1">
      <alignment horizontal="left" vertical="top"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7" xfId="0" applyFont="1" applyFill="1" applyBorder="1" applyAlignment="1">
      <alignment horizontal="center" vertical="center" wrapText="1"/>
    </xf>
    <xf numFmtId="164" fontId="5" fillId="0" borderId="13" xfId="0" applyNumberFormat="1" applyFont="1" applyBorder="1" applyAlignment="1">
      <alignment horizontal="center" vertical="top"/>
    </xf>
    <xf numFmtId="164" fontId="5" fillId="0" borderId="19" xfId="0" applyNumberFormat="1" applyFont="1" applyBorder="1" applyAlignment="1">
      <alignment horizontal="center" vertical="top"/>
    </xf>
    <xf numFmtId="0" fontId="20" fillId="0" borderId="2" xfId="0" applyFont="1" applyBorder="1" applyAlignment="1">
      <alignment horizontal="left" vertical="top" wrapText="1"/>
    </xf>
    <xf numFmtId="3" fontId="5" fillId="0" borderId="13" xfId="0" applyNumberFormat="1" applyFont="1" applyBorder="1" applyAlignment="1">
      <alignment horizontal="center" vertical="top"/>
    </xf>
    <xf numFmtId="3" fontId="5" fillId="0" borderId="19" xfId="0" applyNumberFormat="1" applyFont="1" applyBorder="1" applyAlignment="1">
      <alignment horizontal="center" vertical="top"/>
    </xf>
    <xf numFmtId="0" fontId="5" fillId="0" borderId="9" xfId="0" applyFont="1" applyBorder="1" applyAlignment="1">
      <alignment horizontal="left" vertical="top" wrapText="1"/>
    </xf>
    <xf numFmtId="0" fontId="4" fillId="2" borderId="8" xfId="0" applyFont="1" applyFill="1" applyBorder="1" applyAlignment="1">
      <alignment horizontal="center" wrapText="1"/>
    </xf>
    <xf numFmtId="0" fontId="4" fillId="2" borderId="9" xfId="0" applyFont="1" applyFill="1" applyBorder="1" applyAlignment="1">
      <alignment horizontal="center" wrapText="1"/>
    </xf>
    <xf numFmtId="0" fontId="20" fillId="4" borderId="1" xfId="0" applyFont="1" applyFill="1" applyBorder="1" applyAlignment="1">
      <alignment horizontal="center" vertical="top" wrapText="1"/>
    </xf>
  </cellXfs>
  <cellStyles count="6">
    <cellStyle name="Обычный" xfId="0" builtinId="0"/>
    <cellStyle name="Обычный 10" xfId="3"/>
    <cellStyle name="Обычный 2" xfId="1"/>
    <cellStyle name="Обычный 3" xfId="2"/>
    <cellStyle name="Обычный 4" xfId="4"/>
    <cellStyle name="Финансовый 2" xfId="5"/>
  </cellStyles>
  <dxfs count="0"/>
  <tableStyles count="0" defaultTableStyle="TableStyleMedium2" defaultPivotStyle="PivotStyleLight16"/>
  <colors>
    <mruColors>
      <color rgb="FF00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Jyl-2\D\&#1048;&#1096;&#1095;&#1080;%20&#1087;&#1072;&#1087;&#1082;&#1072;\&#1040;&#1101;&#1088;&#1086;&#1087;&#1086;&#1088;&#1090;%20&#1058;&#1077;&#1088;&#1084;&#1077;&#1079;\&#1057;&#1074;&#1086;&#1076;%20&#1089;&#1084;&#1077;&#1090;&#1072;%20&#1103;&#1085;&#1075;&#108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5 ж"/>
      <sheetName val="Пояс запис"/>
      <sheetName val="Св1"/>
      <sheetName val="Св2"/>
      <sheetName val="Св3"/>
      <sheetName val="ЛРВ"/>
      <sheetName val="СРВ"/>
      <sheetName val="Форма 01"/>
      <sheetName val="Вед объем"/>
      <sheetName val="дефект акт"/>
      <sheetName val="Свод смета янги"/>
      <sheetName val="Л20"/>
      <sheetName val="Р20"/>
    </sheetNames>
    <sheetDataSet>
      <sheetData sheetId="0" refreshError="1"/>
      <sheetData sheetId="1" refreshError="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52"/>
  <sheetViews>
    <sheetView showGridLines="0" tabSelected="1" view="pageBreakPreview" zoomScale="115" zoomScaleNormal="100" zoomScaleSheetLayoutView="115" workbookViewId="0">
      <selection activeCell="G8" sqref="G8"/>
    </sheetView>
  </sheetViews>
  <sheetFormatPr defaultRowHeight="12.75" outlineLevelRow="1" x14ac:dyDescent="0.2"/>
  <cols>
    <col min="1" max="1" width="5.42578125" style="57" customWidth="1"/>
    <col min="2" max="2" width="13.5703125" style="4" customWidth="1"/>
    <col min="3" max="3" width="82.85546875" style="4" customWidth="1"/>
    <col min="4" max="4" width="13.28515625" style="4" customWidth="1"/>
    <col min="5" max="6" width="10.85546875" style="4" customWidth="1"/>
    <col min="7" max="16384" width="9.140625" style="4"/>
  </cols>
  <sheetData>
    <row r="1" spans="1:8" s="1" customFormat="1" ht="78" customHeight="1" x14ac:dyDescent="0.25">
      <c r="A1" s="54"/>
      <c r="B1" s="81" t="s">
        <v>484</v>
      </c>
      <c r="C1" s="81"/>
      <c r="D1" s="81"/>
      <c r="E1" s="81"/>
      <c r="F1" s="81"/>
    </row>
    <row r="2" spans="1:8" s="1" customFormat="1" ht="15.75" x14ac:dyDescent="0.25">
      <c r="A2" s="55"/>
      <c r="B2" s="49"/>
      <c r="C2" s="50" t="s">
        <v>483</v>
      </c>
      <c r="D2" s="82"/>
      <c r="E2" s="82"/>
      <c r="F2" s="82"/>
    </row>
    <row r="3" spans="1:8" s="1" customFormat="1" ht="15" x14ac:dyDescent="0.25">
      <c r="A3" s="56" t="s">
        <v>2</v>
      </c>
      <c r="B3" s="51"/>
      <c r="C3" s="89"/>
      <c r="D3" s="89"/>
      <c r="E3" s="89"/>
      <c r="F3" s="89"/>
    </row>
    <row r="4" spans="1:8" s="2" customFormat="1" ht="12.75" customHeight="1" x14ac:dyDescent="0.25">
      <c r="A4" s="83" t="s">
        <v>3</v>
      </c>
      <c r="B4" s="83" t="s">
        <v>4</v>
      </c>
      <c r="C4" s="83" t="s">
        <v>5</v>
      </c>
      <c r="D4" s="83" t="s">
        <v>6</v>
      </c>
      <c r="E4" s="85" t="s">
        <v>7</v>
      </c>
      <c r="F4" s="86"/>
      <c r="G4" s="74"/>
      <c r="H4" s="74"/>
    </row>
    <row r="5" spans="1:8" s="2" customFormat="1" ht="34.5" customHeight="1" x14ac:dyDescent="0.25">
      <c r="A5" s="84"/>
      <c r="B5" s="84"/>
      <c r="C5" s="84"/>
      <c r="D5" s="84"/>
      <c r="E5" s="16" t="s">
        <v>8</v>
      </c>
      <c r="F5" s="60" t="s">
        <v>9</v>
      </c>
      <c r="G5" s="74"/>
      <c r="H5" s="74"/>
    </row>
    <row r="6" spans="1:8" s="3" customFormat="1" x14ac:dyDescent="0.2">
      <c r="A6" s="17">
        <v>1</v>
      </c>
      <c r="B6" s="18">
        <v>2</v>
      </c>
      <c r="C6" s="18">
        <v>3</v>
      </c>
      <c r="D6" s="18">
        <v>4</v>
      </c>
      <c r="E6" s="18">
        <v>5</v>
      </c>
      <c r="F6" s="61">
        <v>6</v>
      </c>
      <c r="G6" s="75"/>
      <c r="H6" s="75"/>
    </row>
    <row r="7" spans="1:8" ht="15" x14ac:dyDescent="0.2">
      <c r="A7" s="59" t="s">
        <v>0</v>
      </c>
      <c r="B7" s="95" t="s">
        <v>1</v>
      </c>
      <c r="C7" s="95"/>
      <c r="D7" s="95"/>
      <c r="E7" s="95"/>
      <c r="F7" s="95"/>
      <c r="G7" s="76"/>
      <c r="H7" s="76"/>
    </row>
    <row r="8" spans="1:8" ht="15.75" customHeight="1" x14ac:dyDescent="0.25">
      <c r="A8" s="93" t="s">
        <v>10</v>
      </c>
      <c r="B8" s="94"/>
      <c r="C8" s="94"/>
      <c r="D8" s="94"/>
      <c r="E8" s="94"/>
      <c r="F8" s="94"/>
      <c r="G8" s="76"/>
      <c r="H8" s="76"/>
    </row>
    <row r="9" spans="1:8" s="1" customFormat="1" ht="76.5" x14ac:dyDescent="0.25">
      <c r="A9" s="19" t="s">
        <v>11</v>
      </c>
      <c r="B9" s="20" t="s">
        <v>486</v>
      </c>
      <c r="C9" s="20" t="s">
        <v>487</v>
      </c>
      <c r="D9" s="21" t="s">
        <v>488</v>
      </c>
      <c r="E9" s="87">
        <f>7538/1000</f>
        <v>7.5380000000000003</v>
      </c>
      <c r="F9" s="88"/>
      <c r="G9" s="77"/>
      <c r="H9" s="77"/>
    </row>
    <row r="10" spans="1:8" s="5" customFormat="1" outlineLevel="1" x14ac:dyDescent="0.25">
      <c r="A10" s="26" t="s">
        <v>13</v>
      </c>
      <c r="B10" s="27" t="s">
        <v>11</v>
      </c>
      <c r="C10" s="28" t="s">
        <v>22</v>
      </c>
      <c r="D10" s="27" t="s">
        <v>23</v>
      </c>
      <c r="E10" s="29">
        <v>9.11</v>
      </c>
      <c r="F10" s="62">
        <f>$E$9*E10</f>
        <v>68.671179999999993</v>
      </c>
      <c r="G10" s="78"/>
      <c r="H10" s="78"/>
    </row>
    <row r="11" spans="1:8" s="1" customFormat="1" x14ac:dyDescent="0.25">
      <c r="A11" s="22" t="s">
        <v>489</v>
      </c>
      <c r="B11" s="23" t="s">
        <v>51</v>
      </c>
      <c r="C11" s="24" t="s">
        <v>52</v>
      </c>
      <c r="D11" s="23" t="s">
        <v>14</v>
      </c>
      <c r="E11" s="25">
        <v>6.1</v>
      </c>
      <c r="F11" s="62">
        <f t="shared" ref="F11:F12" si="0">$E$9*E11</f>
        <v>45.9818</v>
      </c>
      <c r="G11" s="77"/>
      <c r="H11" s="77"/>
    </row>
    <row r="12" spans="1:8" s="5" customFormat="1" ht="24" outlineLevel="1" x14ac:dyDescent="0.25">
      <c r="A12" s="30" t="s">
        <v>490</v>
      </c>
      <c r="B12" s="31" t="s">
        <v>200</v>
      </c>
      <c r="C12" s="32" t="s">
        <v>201</v>
      </c>
      <c r="D12" s="31" t="s">
        <v>14</v>
      </c>
      <c r="E12" s="33">
        <v>19.66</v>
      </c>
      <c r="F12" s="62">
        <f t="shared" si="0"/>
        <v>148.19708</v>
      </c>
      <c r="G12" s="78"/>
      <c r="H12" s="78"/>
    </row>
    <row r="13" spans="1:8" s="1" customFormat="1" ht="51" x14ac:dyDescent="0.25">
      <c r="A13" s="19" t="s">
        <v>15</v>
      </c>
      <c r="B13" s="20" t="s">
        <v>747</v>
      </c>
      <c r="C13" s="20" t="s">
        <v>748</v>
      </c>
      <c r="D13" s="21" t="s">
        <v>16</v>
      </c>
      <c r="E13" s="90">
        <v>11307</v>
      </c>
      <c r="F13" s="91"/>
      <c r="G13" s="77"/>
      <c r="H13" s="77"/>
    </row>
    <row r="14" spans="1:8" s="5" customFormat="1" outlineLevel="1" x14ac:dyDescent="0.25">
      <c r="A14" s="22" t="s">
        <v>17</v>
      </c>
      <c r="B14" s="23" t="s">
        <v>749</v>
      </c>
      <c r="C14" s="24" t="s">
        <v>750</v>
      </c>
      <c r="D14" s="23" t="s">
        <v>14</v>
      </c>
      <c r="E14" s="25">
        <v>1.7999000000000001E-2</v>
      </c>
      <c r="F14" s="63">
        <v>203.5147</v>
      </c>
      <c r="G14" s="78"/>
      <c r="H14" s="78"/>
    </row>
    <row r="15" spans="1:8" s="1" customFormat="1" ht="76.5" x14ac:dyDescent="0.25">
      <c r="A15" s="19" t="s">
        <v>18</v>
      </c>
      <c r="B15" s="20" t="s">
        <v>491</v>
      </c>
      <c r="C15" s="20" t="s">
        <v>492</v>
      </c>
      <c r="D15" s="21" t="s">
        <v>12</v>
      </c>
      <c r="E15" s="87">
        <f>22593/1000</f>
        <v>22.593</v>
      </c>
      <c r="F15" s="88"/>
      <c r="G15" s="77"/>
      <c r="H15" s="77"/>
    </row>
    <row r="16" spans="1:8" s="6" customFormat="1" outlineLevel="1" x14ac:dyDescent="0.25">
      <c r="A16" s="26" t="s">
        <v>19</v>
      </c>
      <c r="B16" s="27" t="s">
        <v>11</v>
      </c>
      <c r="C16" s="28" t="s">
        <v>22</v>
      </c>
      <c r="D16" s="27" t="s">
        <v>23</v>
      </c>
      <c r="E16" s="29">
        <v>9.65</v>
      </c>
      <c r="F16" s="62">
        <f>$E$15*E16</f>
        <v>218.02245000000002</v>
      </c>
      <c r="G16" s="79"/>
      <c r="H16" s="79"/>
    </row>
    <row r="17" spans="1:8" s="5" customFormat="1" ht="24" outlineLevel="1" x14ac:dyDescent="0.25">
      <c r="A17" s="22" t="s">
        <v>493</v>
      </c>
      <c r="B17" s="23" t="s">
        <v>200</v>
      </c>
      <c r="C17" s="24" t="s">
        <v>201</v>
      </c>
      <c r="D17" s="23" t="s">
        <v>14</v>
      </c>
      <c r="E17" s="25">
        <v>20.37</v>
      </c>
      <c r="F17" s="62">
        <f>$E$15*E17</f>
        <v>460.21941000000004</v>
      </c>
      <c r="G17" s="78"/>
      <c r="H17" s="78"/>
    </row>
    <row r="18" spans="1:8" s="1" customFormat="1" ht="25.5" x14ac:dyDescent="0.25">
      <c r="A18" s="19" t="s">
        <v>20</v>
      </c>
      <c r="B18" s="20" t="s">
        <v>494</v>
      </c>
      <c r="C18" s="20" t="s">
        <v>495</v>
      </c>
      <c r="D18" s="21" t="s">
        <v>12</v>
      </c>
      <c r="E18" s="87">
        <f>22593/1000</f>
        <v>22.593</v>
      </c>
      <c r="F18" s="88"/>
      <c r="G18" s="77"/>
      <c r="H18" s="77"/>
    </row>
    <row r="19" spans="1:8" s="5" customFormat="1" ht="24" outlineLevel="1" x14ac:dyDescent="0.25">
      <c r="A19" s="22" t="s">
        <v>21</v>
      </c>
      <c r="B19" s="23" t="s">
        <v>496</v>
      </c>
      <c r="C19" s="24" t="s">
        <v>497</v>
      </c>
      <c r="D19" s="23" t="s">
        <v>14</v>
      </c>
      <c r="E19" s="25">
        <v>1.98</v>
      </c>
      <c r="F19" s="64">
        <f>$E$18*E19</f>
        <v>44.734139999999996</v>
      </c>
      <c r="G19" s="78"/>
      <c r="H19" s="78"/>
    </row>
    <row r="20" spans="1:8" s="1" customFormat="1" ht="25.5" x14ac:dyDescent="0.25">
      <c r="A20" s="19" t="s">
        <v>24</v>
      </c>
      <c r="B20" s="20" t="s">
        <v>132</v>
      </c>
      <c r="C20" s="20" t="s">
        <v>133</v>
      </c>
      <c r="D20" s="21" t="s">
        <v>12</v>
      </c>
      <c r="E20" s="87">
        <f>125314/1000</f>
        <v>125.31399999999999</v>
      </c>
      <c r="F20" s="88"/>
      <c r="G20" s="77"/>
      <c r="H20" s="77"/>
    </row>
    <row r="21" spans="1:8" s="6" customFormat="1" outlineLevel="1" x14ac:dyDescent="0.25">
      <c r="A21" s="26" t="s">
        <v>25</v>
      </c>
      <c r="B21" s="27" t="s">
        <v>11</v>
      </c>
      <c r="C21" s="28" t="s">
        <v>22</v>
      </c>
      <c r="D21" s="27" t="s">
        <v>23</v>
      </c>
      <c r="E21" s="29">
        <v>31.08</v>
      </c>
      <c r="F21" s="62">
        <f>$E$20*E21</f>
        <v>3894.7591199999997</v>
      </c>
      <c r="G21" s="79"/>
      <c r="H21" s="79"/>
    </row>
    <row r="22" spans="1:8" s="5" customFormat="1" ht="24" outlineLevel="1" x14ac:dyDescent="0.25">
      <c r="A22" s="22" t="s">
        <v>498</v>
      </c>
      <c r="B22" s="23" t="s">
        <v>134</v>
      </c>
      <c r="C22" s="24" t="s">
        <v>135</v>
      </c>
      <c r="D22" s="23" t="s">
        <v>14</v>
      </c>
      <c r="E22" s="25">
        <v>14.63</v>
      </c>
      <c r="F22" s="62">
        <f t="shared" ref="F22:F30" si="1">$E$20*E22</f>
        <v>1833.3438200000001</v>
      </c>
      <c r="G22" s="78"/>
      <c r="H22" s="78"/>
    </row>
    <row r="23" spans="1:8" s="1" customFormat="1" x14ac:dyDescent="0.25">
      <c r="A23" s="30" t="s">
        <v>499</v>
      </c>
      <c r="B23" s="31" t="s">
        <v>137</v>
      </c>
      <c r="C23" s="32" t="s">
        <v>138</v>
      </c>
      <c r="D23" s="31" t="s">
        <v>14</v>
      </c>
      <c r="E23" s="33">
        <v>1.21</v>
      </c>
      <c r="F23" s="62">
        <f t="shared" si="1"/>
        <v>151.62993999999998</v>
      </c>
      <c r="G23" s="77"/>
      <c r="H23" s="77"/>
    </row>
    <row r="24" spans="1:8" s="5" customFormat="1" outlineLevel="1" x14ac:dyDescent="0.25">
      <c r="A24" s="30" t="s">
        <v>500</v>
      </c>
      <c r="B24" s="31" t="s">
        <v>139</v>
      </c>
      <c r="C24" s="32" t="s">
        <v>140</v>
      </c>
      <c r="D24" s="31" t="s">
        <v>14</v>
      </c>
      <c r="E24" s="33">
        <v>13.62</v>
      </c>
      <c r="F24" s="62">
        <f t="shared" si="1"/>
        <v>1706.7766799999997</v>
      </c>
      <c r="G24" s="78"/>
      <c r="H24" s="78"/>
    </row>
    <row r="25" spans="1:8" s="1" customFormat="1" x14ac:dyDescent="0.25">
      <c r="A25" s="30" t="s">
        <v>501</v>
      </c>
      <c r="B25" s="31" t="s">
        <v>141</v>
      </c>
      <c r="C25" s="32" t="s">
        <v>142</v>
      </c>
      <c r="D25" s="31" t="s">
        <v>14</v>
      </c>
      <c r="E25" s="33">
        <v>3.32</v>
      </c>
      <c r="F25" s="62">
        <f t="shared" si="1"/>
        <v>416.04247999999995</v>
      </c>
      <c r="G25" s="77"/>
      <c r="H25" s="77"/>
    </row>
    <row r="26" spans="1:8" s="5" customFormat="1" outlineLevel="1" x14ac:dyDescent="0.25">
      <c r="A26" s="30" t="s">
        <v>502</v>
      </c>
      <c r="B26" s="31" t="s">
        <v>143</v>
      </c>
      <c r="C26" s="32" t="s">
        <v>144</v>
      </c>
      <c r="D26" s="31" t="s">
        <v>14</v>
      </c>
      <c r="E26" s="33">
        <v>3.85</v>
      </c>
      <c r="F26" s="62">
        <f t="shared" si="1"/>
        <v>482.45889999999997</v>
      </c>
      <c r="G26" s="78"/>
      <c r="H26" s="78"/>
    </row>
    <row r="27" spans="1:8" s="1" customFormat="1" ht="24" x14ac:dyDescent="0.25">
      <c r="A27" s="30" t="s">
        <v>503</v>
      </c>
      <c r="B27" s="31" t="s">
        <v>145</v>
      </c>
      <c r="C27" s="32" t="s">
        <v>146</v>
      </c>
      <c r="D27" s="31" t="s">
        <v>14</v>
      </c>
      <c r="E27" s="33">
        <v>1.21</v>
      </c>
      <c r="F27" s="62">
        <f t="shared" si="1"/>
        <v>151.62993999999998</v>
      </c>
      <c r="G27" s="77"/>
      <c r="H27" s="77"/>
    </row>
    <row r="28" spans="1:8" s="5" customFormat="1" outlineLevel="1" x14ac:dyDescent="0.25">
      <c r="A28" s="30" t="s">
        <v>504</v>
      </c>
      <c r="B28" s="31" t="s">
        <v>147</v>
      </c>
      <c r="C28" s="32" t="s">
        <v>148</v>
      </c>
      <c r="D28" s="31" t="s">
        <v>14</v>
      </c>
      <c r="E28" s="33">
        <v>13.62</v>
      </c>
      <c r="F28" s="62">
        <f t="shared" si="1"/>
        <v>1706.7766799999997</v>
      </c>
      <c r="G28" s="78"/>
      <c r="H28" s="78"/>
    </row>
    <row r="29" spans="1:8" s="5" customFormat="1" outlineLevel="1" x14ac:dyDescent="0.25">
      <c r="A29" s="34" t="s">
        <v>505</v>
      </c>
      <c r="B29" s="35" t="s">
        <v>40</v>
      </c>
      <c r="C29" s="36" t="s">
        <v>41</v>
      </c>
      <c r="D29" s="35" t="s">
        <v>42</v>
      </c>
      <c r="E29" s="37">
        <v>100</v>
      </c>
      <c r="F29" s="62">
        <f t="shared" si="1"/>
        <v>12531.4</v>
      </c>
      <c r="G29" s="78"/>
      <c r="H29" s="78"/>
    </row>
    <row r="30" spans="1:8" s="5" customFormat="1" outlineLevel="1" x14ac:dyDescent="0.25">
      <c r="A30" s="39" t="s">
        <v>506</v>
      </c>
      <c r="B30" s="40" t="s">
        <v>149</v>
      </c>
      <c r="C30" s="41" t="s">
        <v>150</v>
      </c>
      <c r="D30" s="40" t="s">
        <v>42</v>
      </c>
      <c r="E30" s="42">
        <v>1025</v>
      </c>
      <c r="F30" s="62">
        <f t="shared" si="1"/>
        <v>128446.84999999999</v>
      </c>
      <c r="G30" s="78"/>
      <c r="H30" s="78"/>
    </row>
    <row r="31" spans="1:8" s="7" customFormat="1" ht="76.5" outlineLevel="1" x14ac:dyDescent="0.25">
      <c r="A31" s="19" t="s">
        <v>26</v>
      </c>
      <c r="B31" s="20" t="s">
        <v>486</v>
      </c>
      <c r="C31" s="20" t="s">
        <v>487</v>
      </c>
      <c r="D31" s="21" t="s">
        <v>488</v>
      </c>
      <c r="E31" s="87">
        <f>125314/1000</f>
        <v>125.31399999999999</v>
      </c>
      <c r="F31" s="88"/>
      <c r="G31" s="80"/>
      <c r="H31" s="80"/>
    </row>
    <row r="32" spans="1:8" s="1" customFormat="1" x14ac:dyDescent="0.25">
      <c r="A32" s="26" t="s">
        <v>27</v>
      </c>
      <c r="B32" s="27" t="s">
        <v>11</v>
      </c>
      <c r="C32" s="28" t="s">
        <v>22</v>
      </c>
      <c r="D32" s="27" t="s">
        <v>23</v>
      </c>
      <c r="E32" s="29">
        <v>9.11</v>
      </c>
      <c r="F32" s="62">
        <f>$E$31*E32</f>
        <v>1141.6105399999999</v>
      </c>
      <c r="G32" s="77"/>
      <c r="H32" s="77"/>
    </row>
    <row r="33" spans="1:8" s="5" customFormat="1" outlineLevel="1" x14ac:dyDescent="0.25">
      <c r="A33" s="22" t="s">
        <v>28</v>
      </c>
      <c r="B33" s="23" t="s">
        <v>51</v>
      </c>
      <c r="C33" s="24" t="s">
        <v>52</v>
      </c>
      <c r="D33" s="23" t="s">
        <v>14</v>
      </c>
      <c r="E33" s="25">
        <v>6.1</v>
      </c>
      <c r="F33" s="62">
        <f t="shared" ref="F33:F34" si="2">$E$31*E33</f>
        <v>764.41539999999986</v>
      </c>
      <c r="G33" s="78"/>
      <c r="H33" s="78"/>
    </row>
    <row r="34" spans="1:8" s="1" customFormat="1" ht="24" x14ac:dyDescent="0.25">
      <c r="A34" s="30" t="s">
        <v>136</v>
      </c>
      <c r="B34" s="31" t="s">
        <v>200</v>
      </c>
      <c r="C34" s="32" t="s">
        <v>201</v>
      </c>
      <c r="D34" s="31" t="s">
        <v>14</v>
      </c>
      <c r="E34" s="33">
        <v>19.66</v>
      </c>
      <c r="F34" s="62">
        <f t="shared" si="2"/>
        <v>2463.6732400000001</v>
      </c>
      <c r="G34" s="77"/>
      <c r="H34" s="77"/>
    </row>
    <row r="35" spans="1:8" s="6" customFormat="1" ht="51" outlineLevel="1" x14ac:dyDescent="0.25">
      <c r="A35" s="19" t="s">
        <v>29</v>
      </c>
      <c r="B35" s="20" t="s">
        <v>751</v>
      </c>
      <c r="C35" s="20" t="s">
        <v>752</v>
      </c>
      <c r="D35" s="21" t="s">
        <v>16</v>
      </c>
      <c r="E35" s="90">
        <v>187971</v>
      </c>
      <c r="F35" s="91"/>
      <c r="G35" s="79"/>
      <c r="H35" s="79"/>
    </row>
    <row r="36" spans="1:8" s="5" customFormat="1" outlineLevel="1" x14ac:dyDescent="0.25">
      <c r="A36" s="22" t="s">
        <v>30</v>
      </c>
      <c r="B36" s="23" t="s">
        <v>749</v>
      </c>
      <c r="C36" s="24" t="s">
        <v>750</v>
      </c>
      <c r="D36" s="23" t="s">
        <v>14</v>
      </c>
      <c r="E36" s="25">
        <v>7.8719999999999998E-2</v>
      </c>
      <c r="F36" s="65">
        <v>14797.07712</v>
      </c>
      <c r="G36" s="78"/>
      <c r="H36" s="78"/>
    </row>
    <row r="37" spans="1:8" s="5" customFormat="1" outlineLevel="1" x14ac:dyDescent="0.25">
      <c r="A37" s="19" t="s">
        <v>31</v>
      </c>
      <c r="B37" s="20" t="s">
        <v>509</v>
      </c>
      <c r="C37" s="20" t="s">
        <v>510</v>
      </c>
      <c r="D37" s="21" t="s">
        <v>48</v>
      </c>
      <c r="E37" s="87">
        <f>28864/1000</f>
        <v>28.864000000000001</v>
      </c>
      <c r="F37" s="88"/>
      <c r="G37" s="78"/>
      <c r="H37" s="78"/>
    </row>
    <row r="38" spans="1:8" s="5" customFormat="1" outlineLevel="1" x14ac:dyDescent="0.25">
      <c r="A38" s="26" t="s">
        <v>32</v>
      </c>
      <c r="B38" s="27" t="s">
        <v>11</v>
      </c>
      <c r="C38" s="28" t="s">
        <v>22</v>
      </c>
      <c r="D38" s="27" t="s">
        <v>23</v>
      </c>
      <c r="E38" s="44">
        <v>129</v>
      </c>
      <c r="F38" s="62">
        <f>$E$37*E38</f>
        <v>3723.4560000000001</v>
      </c>
      <c r="G38" s="78"/>
      <c r="H38" s="78"/>
    </row>
    <row r="39" spans="1:8" s="5" customFormat="1" ht="15" outlineLevel="1" x14ac:dyDescent="0.25">
      <c r="A39" s="45"/>
      <c r="B39" s="46"/>
      <c r="C39" s="92" t="s">
        <v>153</v>
      </c>
      <c r="D39" s="92"/>
      <c r="E39" s="46"/>
      <c r="F39" s="46"/>
      <c r="G39" s="78"/>
      <c r="H39" s="78"/>
    </row>
    <row r="40" spans="1:8" s="7" customFormat="1" ht="15.75" customHeight="1" outlineLevel="1" x14ac:dyDescent="0.25">
      <c r="A40" s="19" t="s">
        <v>33</v>
      </c>
      <c r="B40" s="20" t="s">
        <v>511</v>
      </c>
      <c r="C40" s="20" t="s">
        <v>512</v>
      </c>
      <c r="D40" s="21" t="s">
        <v>91</v>
      </c>
      <c r="E40" s="87">
        <v>19.760000000000002</v>
      </c>
      <c r="F40" s="88"/>
      <c r="G40" s="80"/>
      <c r="H40" s="80"/>
    </row>
    <row r="41" spans="1:8" s="7" customFormat="1" outlineLevel="1" x14ac:dyDescent="0.25">
      <c r="A41" s="26" t="s">
        <v>34</v>
      </c>
      <c r="B41" s="27" t="s">
        <v>11</v>
      </c>
      <c r="C41" s="28" t="s">
        <v>22</v>
      </c>
      <c r="D41" s="27" t="s">
        <v>23</v>
      </c>
      <c r="E41" s="44">
        <v>496</v>
      </c>
      <c r="F41" s="62">
        <v>9800.9599999999991</v>
      </c>
      <c r="G41" s="80"/>
      <c r="H41" s="80"/>
    </row>
    <row r="42" spans="1:8" s="7" customFormat="1" ht="24" outlineLevel="1" x14ac:dyDescent="0.25">
      <c r="A42" s="22" t="s">
        <v>37</v>
      </c>
      <c r="B42" s="23" t="s">
        <v>513</v>
      </c>
      <c r="C42" s="24" t="s">
        <v>514</v>
      </c>
      <c r="D42" s="23" t="s">
        <v>14</v>
      </c>
      <c r="E42" s="25">
        <v>6.38</v>
      </c>
      <c r="F42" s="64">
        <v>126.0688</v>
      </c>
      <c r="G42" s="80"/>
      <c r="H42" s="80"/>
    </row>
    <row r="43" spans="1:8" s="7" customFormat="1" ht="24" outlineLevel="1" x14ac:dyDescent="0.25">
      <c r="A43" s="30" t="s">
        <v>38</v>
      </c>
      <c r="B43" s="31" t="s">
        <v>63</v>
      </c>
      <c r="C43" s="32" t="s">
        <v>64</v>
      </c>
      <c r="D43" s="31" t="s">
        <v>14</v>
      </c>
      <c r="E43" s="33">
        <v>3.92</v>
      </c>
      <c r="F43" s="66">
        <v>77.459199999999996</v>
      </c>
      <c r="G43" s="80"/>
      <c r="H43" s="80"/>
    </row>
    <row r="44" spans="1:8" s="7" customFormat="1" ht="24" outlineLevel="1" x14ac:dyDescent="0.25">
      <c r="A44" s="30" t="s">
        <v>39</v>
      </c>
      <c r="B44" s="31" t="s">
        <v>66</v>
      </c>
      <c r="C44" s="32" t="s">
        <v>67</v>
      </c>
      <c r="D44" s="31" t="s">
        <v>14</v>
      </c>
      <c r="E44" s="33">
        <v>13.38</v>
      </c>
      <c r="F44" s="66">
        <v>264.3888</v>
      </c>
      <c r="G44" s="80"/>
      <c r="H44" s="80"/>
    </row>
    <row r="45" spans="1:8" s="7" customFormat="1" outlineLevel="1" x14ac:dyDescent="0.25">
      <c r="A45" s="30" t="s">
        <v>593</v>
      </c>
      <c r="B45" s="31" t="s">
        <v>215</v>
      </c>
      <c r="C45" s="32" t="s">
        <v>216</v>
      </c>
      <c r="D45" s="31" t="s">
        <v>14</v>
      </c>
      <c r="E45" s="33">
        <v>11.39</v>
      </c>
      <c r="F45" s="66">
        <v>225.06639999999999</v>
      </c>
      <c r="G45" s="80"/>
      <c r="H45" s="80"/>
    </row>
    <row r="46" spans="1:8" s="7" customFormat="1" outlineLevel="1" x14ac:dyDescent="0.25">
      <c r="A46" s="30" t="s">
        <v>594</v>
      </c>
      <c r="B46" s="31" t="s">
        <v>74</v>
      </c>
      <c r="C46" s="32" t="s">
        <v>75</v>
      </c>
      <c r="D46" s="31" t="s">
        <v>14</v>
      </c>
      <c r="E46" s="33">
        <v>11.74</v>
      </c>
      <c r="F46" s="66">
        <v>231.98240000000001</v>
      </c>
      <c r="G46" s="80"/>
      <c r="H46" s="80"/>
    </row>
    <row r="47" spans="1:8" s="7" customFormat="1" outlineLevel="1" x14ac:dyDescent="0.25">
      <c r="A47" s="34" t="s">
        <v>595</v>
      </c>
      <c r="B47" s="35" t="s">
        <v>95</v>
      </c>
      <c r="C47" s="36" t="s">
        <v>96</v>
      </c>
      <c r="D47" s="35" t="s">
        <v>42</v>
      </c>
      <c r="E47" s="38">
        <v>101.5</v>
      </c>
      <c r="F47" s="67">
        <v>2005.64</v>
      </c>
      <c r="G47" s="80"/>
      <c r="H47" s="80"/>
    </row>
    <row r="48" spans="1:8" s="7" customFormat="1" outlineLevel="1" x14ac:dyDescent="0.25">
      <c r="A48" s="39" t="s">
        <v>596</v>
      </c>
      <c r="B48" s="40" t="s">
        <v>217</v>
      </c>
      <c r="C48" s="41" t="s">
        <v>218</v>
      </c>
      <c r="D48" s="40" t="s">
        <v>42</v>
      </c>
      <c r="E48" s="43">
        <v>2.66</v>
      </c>
      <c r="F48" s="68">
        <v>52.561599999999999</v>
      </c>
      <c r="G48" s="80"/>
      <c r="H48" s="80"/>
    </row>
    <row r="49" spans="1:8" s="7" customFormat="1" outlineLevel="1" x14ac:dyDescent="0.25">
      <c r="A49" s="39" t="s">
        <v>597</v>
      </c>
      <c r="B49" s="40" t="s">
        <v>119</v>
      </c>
      <c r="C49" s="41" t="s">
        <v>41</v>
      </c>
      <c r="D49" s="40" t="s">
        <v>42</v>
      </c>
      <c r="E49" s="42">
        <v>47</v>
      </c>
      <c r="F49" s="68">
        <v>928.72</v>
      </c>
      <c r="G49" s="80"/>
      <c r="H49" s="80"/>
    </row>
    <row r="50" spans="1:8" s="1" customFormat="1" x14ac:dyDescent="0.25">
      <c r="A50" s="39" t="s">
        <v>598</v>
      </c>
      <c r="B50" s="40" t="s">
        <v>219</v>
      </c>
      <c r="C50" s="41" t="s">
        <v>220</v>
      </c>
      <c r="D50" s="40" t="s">
        <v>16</v>
      </c>
      <c r="E50" s="43">
        <v>7.2999999999999995E-2</v>
      </c>
      <c r="F50" s="68">
        <v>1.4424999999999999</v>
      </c>
      <c r="G50" s="77"/>
      <c r="H50" s="77"/>
    </row>
    <row r="51" spans="1:8" s="1" customFormat="1" x14ac:dyDescent="0.25">
      <c r="A51" s="39" t="s">
        <v>599</v>
      </c>
      <c r="B51" s="40" t="s">
        <v>76</v>
      </c>
      <c r="C51" s="41" t="s">
        <v>77</v>
      </c>
      <c r="D51" s="40" t="s">
        <v>16</v>
      </c>
      <c r="E51" s="43">
        <v>0.13200000000000001</v>
      </c>
      <c r="F51" s="68">
        <v>2.6082999999999998</v>
      </c>
      <c r="G51" s="77"/>
      <c r="H51" s="77"/>
    </row>
    <row r="52" spans="1:8" s="6" customFormat="1" outlineLevel="1" x14ac:dyDescent="0.25">
      <c r="A52" s="39" t="s">
        <v>600</v>
      </c>
      <c r="B52" s="40" t="s">
        <v>271</v>
      </c>
      <c r="C52" s="41" t="s">
        <v>272</v>
      </c>
      <c r="D52" s="40" t="s">
        <v>16</v>
      </c>
      <c r="E52" s="43">
        <v>3.5000000000000003E-2</v>
      </c>
      <c r="F52" s="68">
        <v>0.69159999999999999</v>
      </c>
      <c r="G52" s="79"/>
      <c r="H52" s="79"/>
    </row>
    <row r="53" spans="1:8" s="5" customFormat="1" outlineLevel="1" x14ac:dyDescent="0.25">
      <c r="A53" s="39" t="s">
        <v>601</v>
      </c>
      <c r="B53" s="40" t="s">
        <v>78</v>
      </c>
      <c r="C53" s="41" t="s">
        <v>79</v>
      </c>
      <c r="D53" s="40" t="s">
        <v>16</v>
      </c>
      <c r="E53" s="43">
        <v>0.04</v>
      </c>
      <c r="F53" s="68">
        <v>0.79039999999999999</v>
      </c>
      <c r="G53" s="78"/>
      <c r="H53" s="78"/>
    </row>
    <row r="54" spans="1:8" s="5" customFormat="1" ht="24" outlineLevel="1" x14ac:dyDescent="0.25">
      <c r="A54" s="39" t="s">
        <v>602</v>
      </c>
      <c r="B54" s="40" t="s">
        <v>80</v>
      </c>
      <c r="C54" s="41" t="s">
        <v>81</v>
      </c>
      <c r="D54" s="40" t="s">
        <v>42</v>
      </c>
      <c r="E54" s="43">
        <v>0.1</v>
      </c>
      <c r="F54" s="68">
        <v>1.976</v>
      </c>
      <c r="G54" s="78"/>
      <c r="H54" s="78"/>
    </row>
    <row r="55" spans="1:8" s="5" customFormat="1" ht="24" outlineLevel="1" x14ac:dyDescent="0.25">
      <c r="A55" s="39" t="s">
        <v>603</v>
      </c>
      <c r="B55" s="40">
        <v>36058</v>
      </c>
      <c r="C55" s="41" t="s">
        <v>515</v>
      </c>
      <c r="D55" s="40" t="s">
        <v>42</v>
      </c>
      <c r="E55" s="43">
        <v>0.16</v>
      </c>
      <c r="F55" s="68">
        <v>3.1616</v>
      </c>
      <c r="G55" s="78"/>
      <c r="H55" s="78"/>
    </row>
    <row r="56" spans="1:8" s="5" customFormat="1" ht="24" outlineLevel="1" x14ac:dyDescent="0.25">
      <c r="A56" s="39" t="s">
        <v>604</v>
      </c>
      <c r="B56" s="40" t="s">
        <v>516</v>
      </c>
      <c r="C56" s="41" t="s">
        <v>517</v>
      </c>
      <c r="D56" s="40" t="s">
        <v>42</v>
      </c>
      <c r="E56" s="43">
        <v>2.57</v>
      </c>
      <c r="F56" s="68">
        <v>50.783200000000001</v>
      </c>
      <c r="G56" s="78"/>
      <c r="H56" s="78"/>
    </row>
    <row r="57" spans="1:8" s="5" customFormat="1" outlineLevel="1" x14ac:dyDescent="0.25">
      <c r="A57" s="39" t="s">
        <v>605</v>
      </c>
      <c r="B57" s="40" t="s">
        <v>102</v>
      </c>
      <c r="C57" s="41" t="s">
        <v>103</v>
      </c>
      <c r="D57" s="40" t="s">
        <v>104</v>
      </c>
      <c r="E57" s="42">
        <v>6</v>
      </c>
      <c r="F57" s="68">
        <v>118.56</v>
      </c>
      <c r="G57" s="78"/>
      <c r="H57" s="78"/>
    </row>
    <row r="58" spans="1:8" s="7" customFormat="1" ht="15.75" customHeight="1" outlineLevel="1" x14ac:dyDescent="0.25">
      <c r="A58" s="39" t="s">
        <v>606</v>
      </c>
      <c r="B58" s="40" t="s">
        <v>84</v>
      </c>
      <c r="C58" s="41" t="s">
        <v>85</v>
      </c>
      <c r="D58" s="40" t="s">
        <v>86</v>
      </c>
      <c r="E58" s="43">
        <v>126.4</v>
      </c>
      <c r="F58" s="68">
        <v>2497.6640000000002</v>
      </c>
      <c r="G58" s="80"/>
      <c r="H58" s="80"/>
    </row>
    <row r="59" spans="1:8" s="7" customFormat="1" ht="53.25" customHeight="1" outlineLevel="1" x14ac:dyDescent="0.25">
      <c r="A59" s="19" t="s">
        <v>43</v>
      </c>
      <c r="B59" s="20" t="s">
        <v>519</v>
      </c>
      <c r="C59" s="20" t="s">
        <v>520</v>
      </c>
      <c r="D59" s="21" t="s">
        <v>156</v>
      </c>
      <c r="E59" s="87">
        <v>29.78</v>
      </c>
      <c r="F59" s="88"/>
      <c r="G59" s="80"/>
      <c r="H59" s="80"/>
    </row>
    <row r="60" spans="1:8" s="7" customFormat="1" ht="15.75" customHeight="1" outlineLevel="1" x14ac:dyDescent="0.25">
      <c r="A60" s="26" t="s">
        <v>44</v>
      </c>
      <c r="B60" s="27" t="s">
        <v>11</v>
      </c>
      <c r="C60" s="28" t="s">
        <v>22</v>
      </c>
      <c r="D60" s="27" t="s">
        <v>23</v>
      </c>
      <c r="E60" s="29">
        <v>91.52</v>
      </c>
      <c r="F60" s="62">
        <v>2725.4656</v>
      </c>
      <c r="G60" s="80"/>
      <c r="H60" s="80"/>
    </row>
    <row r="61" spans="1:8" s="7" customFormat="1" ht="15.75" customHeight="1" outlineLevel="1" x14ac:dyDescent="0.25">
      <c r="A61" s="22" t="s">
        <v>507</v>
      </c>
      <c r="B61" s="23" t="s">
        <v>57</v>
      </c>
      <c r="C61" s="24" t="s">
        <v>58</v>
      </c>
      <c r="D61" s="23" t="s">
        <v>14</v>
      </c>
      <c r="E61" s="25">
        <v>0.98</v>
      </c>
      <c r="F61" s="64">
        <v>29.1844</v>
      </c>
      <c r="G61" s="80"/>
      <c r="H61" s="80"/>
    </row>
    <row r="62" spans="1:8" s="7" customFormat="1" ht="15.75" customHeight="1" outlineLevel="1" x14ac:dyDescent="0.25">
      <c r="A62" s="30" t="s">
        <v>508</v>
      </c>
      <c r="B62" s="31" t="s">
        <v>125</v>
      </c>
      <c r="C62" s="32" t="s">
        <v>126</v>
      </c>
      <c r="D62" s="31" t="s">
        <v>14</v>
      </c>
      <c r="E62" s="33">
        <v>7.0000000000000007E-2</v>
      </c>
      <c r="F62" s="66">
        <v>2.0846</v>
      </c>
      <c r="G62" s="80"/>
      <c r="H62" s="80"/>
    </row>
    <row r="63" spans="1:8" s="7" customFormat="1" ht="15.75" customHeight="1" outlineLevel="1" x14ac:dyDescent="0.25">
      <c r="A63" s="30" t="s">
        <v>607</v>
      </c>
      <c r="B63" s="31" t="s">
        <v>521</v>
      </c>
      <c r="C63" s="32" t="s">
        <v>522</v>
      </c>
      <c r="D63" s="31" t="s">
        <v>14</v>
      </c>
      <c r="E63" s="33">
        <v>0.65</v>
      </c>
      <c r="F63" s="66">
        <v>19.356999999999999</v>
      </c>
      <c r="G63" s="80"/>
      <c r="H63" s="80"/>
    </row>
    <row r="64" spans="1:8" s="7" customFormat="1" ht="15.75" customHeight="1" outlineLevel="1" x14ac:dyDescent="0.25">
      <c r="A64" s="30" t="s">
        <v>608</v>
      </c>
      <c r="B64" s="31" t="s">
        <v>523</v>
      </c>
      <c r="C64" s="32" t="s">
        <v>524</v>
      </c>
      <c r="D64" s="31" t="s">
        <v>14</v>
      </c>
      <c r="E64" s="33">
        <v>0.12</v>
      </c>
      <c r="F64" s="66">
        <v>3.5735999999999999</v>
      </c>
      <c r="G64" s="80"/>
      <c r="H64" s="80"/>
    </row>
    <row r="65" spans="1:8" s="7" customFormat="1" ht="15.75" customHeight="1" outlineLevel="1" x14ac:dyDescent="0.25">
      <c r="A65" s="30" t="s">
        <v>609</v>
      </c>
      <c r="B65" s="31" t="s">
        <v>165</v>
      </c>
      <c r="C65" s="32" t="s">
        <v>166</v>
      </c>
      <c r="D65" s="31" t="s">
        <v>14</v>
      </c>
      <c r="E65" s="33">
        <v>1.4</v>
      </c>
      <c r="F65" s="66">
        <v>41.692</v>
      </c>
      <c r="G65" s="80"/>
      <c r="H65" s="80"/>
    </row>
    <row r="66" spans="1:8" s="7" customFormat="1" ht="15.75" customHeight="1" outlineLevel="1" x14ac:dyDescent="0.25">
      <c r="A66" s="30" t="s">
        <v>610</v>
      </c>
      <c r="B66" s="31" t="s">
        <v>525</v>
      </c>
      <c r="C66" s="32" t="s">
        <v>526</v>
      </c>
      <c r="D66" s="31" t="s">
        <v>14</v>
      </c>
      <c r="E66" s="33">
        <v>0.13</v>
      </c>
      <c r="F66" s="66">
        <v>3.8714</v>
      </c>
      <c r="G66" s="80"/>
      <c r="H66" s="80"/>
    </row>
    <row r="67" spans="1:8" s="7" customFormat="1" ht="15.75" customHeight="1" outlineLevel="1" x14ac:dyDescent="0.25">
      <c r="A67" s="30" t="s">
        <v>611</v>
      </c>
      <c r="B67" s="31" t="s">
        <v>527</v>
      </c>
      <c r="C67" s="32" t="s">
        <v>528</v>
      </c>
      <c r="D67" s="31" t="s">
        <v>14</v>
      </c>
      <c r="E67" s="33">
        <v>0.86</v>
      </c>
      <c r="F67" s="66">
        <v>25.610800000000001</v>
      </c>
      <c r="G67" s="80"/>
      <c r="H67" s="80"/>
    </row>
    <row r="68" spans="1:8" s="7" customFormat="1" ht="15.75" customHeight="1" outlineLevel="1" x14ac:dyDescent="0.25">
      <c r="A68" s="30" t="s">
        <v>612</v>
      </c>
      <c r="B68" s="31" t="s">
        <v>168</v>
      </c>
      <c r="C68" s="32" t="s">
        <v>169</v>
      </c>
      <c r="D68" s="31" t="s">
        <v>14</v>
      </c>
      <c r="E68" s="33">
        <v>2.1</v>
      </c>
      <c r="F68" s="66">
        <v>62.537999999999997</v>
      </c>
      <c r="G68" s="80"/>
      <c r="H68" s="80"/>
    </row>
    <row r="69" spans="1:8" s="7" customFormat="1" ht="15.75" customHeight="1" outlineLevel="1" x14ac:dyDescent="0.25">
      <c r="A69" s="34" t="s">
        <v>613</v>
      </c>
      <c r="B69" s="35" t="s">
        <v>529</v>
      </c>
      <c r="C69" s="36" t="s">
        <v>530</v>
      </c>
      <c r="D69" s="35" t="s">
        <v>42</v>
      </c>
      <c r="E69" s="38">
        <v>2.6</v>
      </c>
      <c r="F69" s="67">
        <v>77.427999999999997</v>
      </c>
      <c r="G69" s="80"/>
      <c r="H69" s="80"/>
    </row>
    <row r="70" spans="1:8" s="7" customFormat="1" ht="15.75" customHeight="1" outlineLevel="1" x14ac:dyDescent="0.25">
      <c r="A70" s="39" t="s">
        <v>614</v>
      </c>
      <c r="B70" s="40" t="s">
        <v>174</v>
      </c>
      <c r="C70" s="41" t="s">
        <v>175</v>
      </c>
      <c r="D70" s="40" t="s">
        <v>97</v>
      </c>
      <c r="E70" s="42">
        <v>7</v>
      </c>
      <c r="F70" s="68">
        <v>208.46</v>
      </c>
      <c r="G70" s="80"/>
      <c r="H70" s="80"/>
    </row>
    <row r="71" spans="1:8" s="7" customFormat="1" ht="15.75" customHeight="1" outlineLevel="1" x14ac:dyDescent="0.25">
      <c r="A71" s="39" t="s">
        <v>615</v>
      </c>
      <c r="B71" s="40" t="s">
        <v>531</v>
      </c>
      <c r="C71" s="41" t="s">
        <v>532</v>
      </c>
      <c r="D71" s="40" t="s">
        <v>124</v>
      </c>
      <c r="E71" s="43">
        <v>0.5</v>
      </c>
      <c r="F71" s="68">
        <v>14.89</v>
      </c>
      <c r="G71" s="80"/>
      <c r="H71" s="80"/>
    </row>
    <row r="72" spans="1:8" s="7" customFormat="1" ht="15.75" customHeight="1" outlineLevel="1" x14ac:dyDescent="0.25">
      <c r="A72" s="39" t="s">
        <v>616</v>
      </c>
      <c r="B72" s="40" t="s">
        <v>533</v>
      </c>
      <c r="C72" s="41" t="s">
        <v>534</v>
      </c>
      <c r="D72" s="40" t="s">
        <v>97</v>
      </c>
      <c r="E72" s="43">
        <v>1.8</v>
      </c>
      <c r="F72" s="68">
        <v>53.603999999999999</v>
      </c>
      <c r="G72" s="80"/>
      <c r="H72" s="80"/>
    </row>
    <row r="73" spans="1:8" s="7" customFormat="1" ht="15.75" customHeight="1" outlineLevel="1" x14ac:dyDescent="0.25">
      <c r="A73" s="19" t="s">
        <v>45</v>
      </c>
      <c r="B73" s="20" t="s">
        <v>535</v>
      </c>
      <c r="C73" s="20" t="s">
        <v>536</v>
      </c>
      <c r="D73" s="21" t="s">
        <v>537</v>
      </c>
      <c r="E73" s="87">
        <v>-0.29780000000000001</v>
      </c>
      <c r="F73" s="88"/>
      <c r="G73" s="80"/>
      <c r="H73" s="80"/>
    </row>
    <row r="74" spans="1:8" s="7" customFormat="1" ht="15.75" customHeight="1" outlineLevel="1" x14ac:dyDescent="0.25">
      <c r="A74" s="26" t="s">
        <v>46</v>
      </c>
      <c r="B74" s="27" t="s">
        <v>11</v>
      </c>
      <c r="C74" s="28" t="s">
        <v>22</v>
      </c>
      <c r="D74" s="27" t="s">
        <v>23</v>
      </c>
      <c r="E74" s="44">
        <v>1950</v>
      </c>
      <c r="F74" s="62">
        <v>-580.71</v>
      </c>
      <c r="G74" s="80"/>
      <c r="H74" s="80"/>
    </row>
    <row r="75" spans="1:8" s="5" customFormat="1" ht="25.5" outlineLevel="1" x14ac:dyDescent="0.25">
      <c r="A75" s="19" t="s">
        <v>47</v>
      </c>
      <c r="B75" s="20"/>
      <c r="C75" s="20" t="s">
        <v>176</v>
      </c>
      <c r="D75" s="21" t="s">
        <v>16</v>
      </c>
      <c r="E75" s="52"/>
      <c r="F75" s="52">
        <v>29.78</v>
      </c>
      <c r="G75" s="78"/>
      <c r="H75" s="78"/>
    </row>
    <row r="76" spans="1:8" s="7" customFormat="1" ht="25.5" outlineLevel="1" x14ac:dyDescent="0.25">
      <c r="A76" s="19" t="s">
        <v>53</v>
      </c>
      <c r="B76" s="20" t="s">
        <v>89</v>
      </c>
      <c r="C76" s="20" t="s">
        <v>90</v>
      </c>
      <c r="D76" s="21" t="s">
        <v>91</v>
      </c>
      <c r="E76" s="87">
        <f>5773/100</f>
        <v>57.73</v>
      </c>
      <c r="F76" s="88"/>
      <c r="G76" s="80"/>
      <c r="H76" s="80"/>
    </row>
    <row r="77" spans="1:8" s="1" customFormat="1" x14ac:dyDescent="0.25">
      <c r="A77" s="26" t="s">
        <v>55</v>
      </c>
      <c r="B77" s="27" t="s">
        <v>11</v>
      </c>
      <c r="C77" s="28" t="s">
        <v>22</v>
      </c>
      <c r="D77" s="27" t="s">
        <v>23</v>
      </c>
      <c r="E77" s="29">
        <v>199.4</v>
      </c>
      <c r="F77" s="62">
        <f>$E$76*E77</f>
        <v>11511.361999999999</v>
      </c>
      <c r="G77" s="77"/>
      <c r="H77" s="77"/>
    </row>
    <row r="78" spans="1:8" s="1" customFormat="1" x14ac:dyDescent="0.25">
      <c r="A78" s="22" t="s">
        <v>56</v>
      </c>
      <c r="B78" s="23" t="s">
        <v>92</v>
      </c>
      <c r="C78" s="24" t="s">
        <v>93</v>
      </c>
      <c r="D78" s="23" t="s">
        <v>14</v>
      </c>
      <c r="E78" s="25">
        <v>35.4</v>
      </c>
      <c r="F78" s="62">
        <f t="shared" ref="F78:F83" si="3">$E$76*E78</f>
        <v>2043.6419999999998</v>
      </c>
      <c r="G78" s="77"/>
      <c r="H78" s="77"/>
    </row>
    <row r="79" spans="1:8" s="1" customFormat="1" ht="24" x14ac:dyDescent="0.25">
      <c r="A79" s="30" t="s">
        <v>59</v>
      </c>
      <c r="B79" s="31" t="s">
        <v>66</v>
      </c>
      <c r="C79" s="32" t="s">
        <v>67</v>
      </c>
      <c r="D79" s="31" t="s">
        <v>14</v>
      </c>
      <c r="E79" s="33">
        <v>7.87</v>
      </c>
      <c r="F79" s="62">
        <f t="shared" si="3"/>
        <v>454.33509999999995</v>
      </c>
      <c r="G79" s="77"/>
      <c r="H79" s="77"/>
    </row>
    <row r="80" spans="1:8" ht="15.75" customHeight="1" x14ac:dyDescent="0.2">
      <c r="A80" s="30" t="s">
        <v>62</v>
      </c>
      <c r="B80" s="31" t="s">
        <v>74</v>
      </c>
      <c r="C80" s="32" t="s">
        <v>75</v>
      </c>
      <c r="D80" s="31" t="s">
        <v>14</v>
      </c>
      <c r="E80" s="33">
        <v>0.9</v>
      </c>
      <c r="F80" s="62">
        <f t="shared" si="3"/>
        <v>51.957000000000001</v>
      </c>
      <c r="G80" s="76"/>
      <c r="H80" s="76"/>
    </row>
    <row r="81" spans="1:8" s="1" customFormat="1" x14ac:dyDescent="0.25">
      <c r="A81" s="34" t="s">
        <v>65</v>
      </c>
      <c r="B81" s="35" t="s">
        <v>95</v>
      </c>
      <c r="C81" s="36" t="s">
        <v>96</v>
      </c>
      <c r="D81" s="35" t="s">
        <v>42</v>
      </c>
      <c r="E81" s="38">
        <v>103.5</v>
      </c>
      <c r="F81" s="62">
        <f t="shared" si="3"/>
        <v>5975.0549999999994</v>
      </c>
      <c r="G81" s="77"/>
      <c r="H81" s="77"/>
    </row>
    <row r="82" spans="1:8" s="6" customFormat="1" outlineLevel="1" x14ac:dyDescent="0.25">
      <c r="A82" s="39" t="s">
        <v>68</v>
      </c>
      <c r="B82" s="40" t="s">
        <v>76</v>
      </c>
      <c r="C82" s="41" t="s">
        <v>77</v>
      </c>
      <c r="D82" s="40" t="s">
        <v>16</v>
      </c>
      <c r="E82" s="43">
        <v>2.3999999999999998E-3</v>
      </c>
      <c r="F82" s="62">
        <f t="shared" si="3"/>
        <v>0.13855199999999998</v>
      </c>
      <c r="G82" s="79"/>
      <c r="H82" s="79"/>
    </row>
    <row r="83" spans="1:8" s="5" customFormat="1" ht="24" outlineLevel="1" x14ac:dyDescent="0.25">
      <c r="A83" s="39" t="s">
        <v>71</v>
      </c>
      <c r="B83" s="40" t="s">
        <v>100</v>
      </c>
      <c r="C83" s="41" t="s">
        <v>101</v>
      </c>
      <c r="D83" s="40" t="s">
        <v>42</v>
      </c>
      <c r="E83" s="43">
        <v>0.51</v>
      </c>
      <c r="F83" s="62">
        <f t="shared" si="3"/>
        <v>29.442299999999999</v>
      </c>
      <c r="G83" s="78"/>
      <c r="H83" s="78"/>
    </row>
    <row r="84" spans="1:8" s="5" customFormat="1" ht="38.25" outlineLevel="1" x14ac:dyDescent="0.25">
      <c r="A84" s="19" t="s">
        <v>87</v>
      </c>
      <c r="B84" s="20" t="s">
        <v>519</v>
      </c>
      <c r="C84" s="20" t="s">
        <v>520</v>
      </c>
      <c r="D84" s="21" t="s">
        <v>156</v>
      </c>
      <c r="E84" s="87">
        <f>205.223</f>
        <v>205.22300000000001</v>
      </c>
      <c r="F84" s="88"/>
      <c r="G84" s="78"/>
      <c r="H84" s="78"/>
    </row>
    <row r="85" spans="1:8" s="5" customFormat="1" outlineLevel="1" x14ac:dyDescent="0.25">
      <c r="A85" s="26" t="s">
        <v>157</v>
      </c>
      <c r="B85" s="27" t="s">
        <v>11</v>
      </c>
      <c r="C85" s="28" t="s">
        <v>22</v>
      </c>
      <c r="D85" s="27" t="s">
        <v>23</v>
      </c>
      <c r="E85" s="29">
        <v>91.52</v>
      </c>
      <c r="F85" s="62">
        <f>$E$84*E85</f>
        <v>18782.008959999999</v>
      </c>
      <c r="G85" s="78"/>
      <c r="H85" s="78"/>
    </row>
    <row r="86" spans="1:8" s="5" customFormat="1" outlineLevel="1" x14ac:dyDescent="0.25">
      <c r="A86" s="22" t="s">
        <v>158</v>
      </c>
      <c r="B86" s="23" t="s">
        <v>57</v>
      </c>
      <c r="C86" s="24" t="s">
        <v>58</v>
      </c>
      <c r="D86" s="23" t="s">
        <v>14</v>
      </c>
      <c r="E86" s="25">
        <v>0.98</v>
      </c>
      <c r="F86" s="62">
        <f t="shared" ref="F86:F97" si="4">$E$84*E86</f>
        <v>201.11854</v>
      </c>
      <c r="G86" s="78"/>
      <c r="H86" s="78"/>
    </row>
    <row r="87" spans="1:8" s="5" customFormat="1" outlineLevel="1" x14ac:dyDescent="0.25">
      <c r="A87" s="30" t="s">
        <v>161</v>
      </c>
      <c r="B87" s="31" t="s">
        <v>125</v>
      </c>
      <c r="C87" s="32" t="s">
        <v>126</v>
      </c>
      <c r="D87" s="31" t="s">
        <v>14</v>
      </c>
      <c r="E87" s="33">
        <v>7.0000000000000007E-2</v>
      </c>
      <c r="F87" s="62">
        <f t="shared" si="4"/>
        <v>14.365610000000002</v>
      </c>
      <c r="G87" s="78"/>
      <c r="H87" s="78"/>
    </row>
    <row r="88" spans="1:8" s="5" customFormat="1" ht="24" outlineLevel="1" x14ac:dyDescent="0.25">
      <c r="A88" s="30" t="s">
        <v>164</v>
      </c>
      <c r="B88" s="31" t="s">
        <v>521</v>
      </c>
      <c r="C88" s="32" t="s">
        <v>522</v>
      </c>
      <c r="D88" s="31" t="s">
        <v>14</v>
      </c>
      <c r="E88" s="33">
        <v>0.65</v>
      </c>
      <c r="F88" s="62">
        <f t="shared" si="4"/>
        <v>133.39495000000002</v>
      </c>
      <c r="G88" s="78"/>
      <c r="H88" s="78"/>
    </row>
    <row r="89" spans="1:8" s="5" customFormat="1" outlineLevel="1" x14ac:dyDescent="0.25">
      <c r="A89" s="30" t="s">
        <v>167</v>
      </c>
      <c r="B89" s="31" t="s">
        <v>523</v>
      </c>
      <c r="C89" s="32" t="s">
        <v>524</v>
      </c>
      <c r="D89" s="31" t="s">
        <v>14</v>
      </c>
      <c r="E89" s="33">
        <v>0.12</v>
      </c>
      <c r="F89" s="62">
        <f t="shared" si="4"/>
        <v>24.626760000000001</v>
      </c>
      <c r="G89" s="78"/>
      <c r="H89" s="78"/>
    </row>
    <row r="90" spans="1:8" s="5" customFormat="1" outlineLevel="1" x14ac:dyDescent="0.25">
      <c r="A90" s="30" t="s">
        <v>170</v>
      </c>
      <c r="B90" s="31" t="s">
        <v>165</v>
      </c>
      <c r="C90" s="32" t="s">
        <v>166</v>
      </c>
      <c r="D90" s="31" t="s">
        <v>14</v>
      </c>
      <c r="E90" s="33">
        <v>1.4</v>
      </c>
      <c r="F90" s="62">
        <f t="shared" si="4"/>
        <v>287.31220000000002</v>
      </c>
      <c r="G90" s="78"/>
      <c r="H90" s="78"/>
    </row>
    <row r="91" spans="1:8" s="5" customFormat="1" outlineLevel="1" x14ac:dyDescent="0.25">
      <c r="A91" s="30" t="s">
        <v>173</v>
      </c>
      <c r="B91" s="31" t="s">
        <v>525</v>
      </c>
      <c r="C91" s="32" t="s">
        <v>526</v>
      </c>
      <c r="D91" s="31" t="s">
        <v>14</v>
      </c>
      <c r="E91" s="33">
        <v>0.13</v>
      </c>
      <c r="F91" s="62">
        <f t="shared" si="4"/>
        <v>26.678990000000002</v>
      </c>
      <c r="G91" s="78"/>
      <c r="H91" s="78"/>
    </row>
    <row r="92" spans="1:8" s="5" customFormat="1" outlineLevel="1" x14ac:dyDescent="0.25">
      <c r="A92" s="30" t="s">
        <v>617</v>
      </c>
      <c r="B92" s="31" t="s">
        <v>527</v>
      </c>
      <c r="C92" s="32" t="s">
        <v>528</v>
      </c>
      <c r="D92" s="31" t="s">
        <v>14</v>
      </c>
      <c r="E92" s="33">
        <v>0.86</v>
      </c>
      <c r="F92" s="62">
        <f t="shared" si="4"/>
        <v>176.49178000000001</v>
      </c>
      <c r="G92" s="78"/>
      <c r="H92" s="78"/>
    </row>
    <row r="93" spans="1:8" s="5" customFormat="1" outlineLevel="1" x14ac:dyDescent="0.25">
      <c r="A93" s="30" t="s">
        <v>618</v>
      </c>
      <c r="B93" s="31" t="s">
        <v>168</v>
      </c>
      <c r="C93" s="32" t="s">
        <v>169</v>
      </c>
      <c r="D93" s="31" t="s">
        <v>14</v>
      </c>
      <c r="E93" s="33">
        <v>2.1</v>
      </c>
      <c r="F93" s="62">
        <f t="shared" si="4"/>
        <v>430.96830000000006</v>
      </c>
      <c r="G93" s="78"/>
      <c r="H93" s="78"/>
    </row>
    <row r="94" spans="1:8" s="5" customFormat="1" outlineLevel="1" x14ac:dyDescent="0.25">
      <c r="A94" s="34" t="s">
        <v>619</v>
      </c>
      <c r="B94" s="35" t="s">
        <v>529</v>
      </c>
      <c r="C94" s="36" t="s">
        <v>530</v>
      </c>
      <c r="D94" s="35" t="s">
        <v>42</v>
      </c>
      <c r="E94" s="38">
        <v>2.6</v>
      </c>
      <c r="F94" s="62">
        <f t="shared" si="4"/>
        <v>533.57980000000009</v>
      </c>
      <c r="G94" s="78"/>
      <c r="H94" s="78"/>
    </row>
    <row r="95" spans="1:8" s="5" customFormat="1" outlineLevel="1" x14ac:dyDescent="0.25">
      <c r="A95" s="39" t="s">
        <v>620</v>
      </c>
      <c r="B95" s="40" t="s">
        <v>174</v>
      </c>
      <c r="C95" s="41" t="s">
        <v>175</v>
      </c>
      <c r="D95" s="40" t="s">
        <v>97</v>
      </c>
      <c r="E95" s="42">
        <v>7</v>
      </c>
      <c r="F95" s="62">
        <f t="shared" si="4"/>
        <v>1436.5610000000001</v>
      </c>
      <c r="G95" s="78"/>
      <c r="H95" s="78"/>
    </row>
    <row r="96" spans="1:8" s="5" customFormat="1" outlineLevel="1" x14ac:dyDescent="0.25">
      <c r="A96" s="39" t="s">
        <v>621</v>
      </c>
      <c r="B96" s="40" t="s">
        <v>531</v>
      </c>
      <c r="C96" s="41" t="s">
        <v>532</v>
      </c>
      <c r="D96" s="40" t="s">
        <v>124</v>
      </c>
      <c r="E96" s="43">
        <v>0.5</v>
      </c>
      <c r="F96" s="62">
        <f t="shared" si="4"/>
        <v>102.61150000000001</v>
      </c>
      <c r="G96" s="78"/>
      <c r="H96" s="78"/>
    </row>
    <row r="97" spans="1:8" s="5" customFormat="1" outlineLevel="1" x14ac:dyDescent="0.25">
      <c r="A97" s="39" t="s">
        <v>622</v>
      </c>
      <c r="B97" s="40" t="s">
        <v>533</v>
      </c>
      <c r="C97" s="41" t="s">
        <v>534</v>
      </c>
      <c r="D97" s="40" t="s">
        <v>97</v>
      </c>
      <c r="E97" s="43">
        <v>1.8</v>
      </c>
      <c r="F97" s="62">
        <f t="shared" si="4"/>
        <v>369.40140000000002</v>
      </c>
      <c r="G97" s="78"/>
      <c r="H97" s="78"/>
    </row>
    <row r="98" spans="1:8" s="5" customFormat="1" ht="25.5" outlineLevel="1" x14ac:dyDescent="0.25">
      <c r="A98" s="19" t="s">
        <v>88</v>
      </c>
      <c r="B98" s="20" t="s">
        <v>535</v>
      </c>
      <c r="C98" s="20" t="s">
        <v>536</v>
      </c>
      <c r="D98" s="21" t="s">
        <v>537</v>
      </c>
      <c r="E98" s="87">
        <f>-205.223/100</f>
        <v>-2.0522300000000002</v>
      </c>
      <c r="F98" s="88"/>
      <c r="G98" s="78"/>
      <c r="H98" s="78"/>
    </row>
    <row r="99" spans="1:8" s="5" customFormat="1" outlineLevel="1" x14ac:dyDescent="0.25">
      <c r="A99" s="26" t="s">
        <v>518</v>
      </c>
      <c r="B99" s="27" t="s">
        <v>11</v>
      </c>
      <c r="C99" s="28" t="s">
        <v>22</v>
      </c>
      <c r="D99" s="27" t="s">
        <v>23</v>
      </c>
      <c r="E99" s="44">
        <v>1950</v>
      </c>
      <c r="F99" s="62">
        <f>$E$98*E99</f>
        <v>-4001.8485000000005</v>
      </c>
      <c r="G99" s="78"/>
      <c r="H99" s="78"/>
    </row>
    <row r="100" spans="1:8" s="5" customFormat="1" ht="25.5" outlineLevel="1" x14ac:dyDescent="0.25">
      <c r="A100" s="19" t="s">
        <v>105</v>
      </c>
      <c r="B100" s="20"/>
      <c r="C100" s="20" t="s">
        <v>176</v>
      </c>
      <c r="D100" s="21" t="s">
        <v>16</v>
      </c>
      <c r="E100" s="52"/>
      <c r="F100" s="52">
        <v>309.67</v>
      </c>
      <c r="G100" s="78"/>
      <c r="H100" s="78"/>
    </row>
    <row r="101" spans="1:8" s="5" customFormat="1" ht="25.5" outlineLevel="1" x14ac:dyDescent="0.25">
      <c r="A101" s="19" t="s">
        <v>106</v>
      </c>
      <c r="B101" s="20" t="s">
        <v>538</v>
      </c>
      <c r="C101" s="20" t="s">
        <v>539</v>
      </c>
      <c r="D101" s="21" t="s">
        <v>317</v>
      </c>
      <c r="E101" s="87">
        <f>36550/100</f>
        <v>365.5</v>
      </c>
      <c r="F101" s="88"/>
      <c r="G101" s="78"/>
      <c r="H101" s="78"/>
    </row>
    <row r="102" spans="1:8" s="5" customFormat="1" outlineLevel="1" x14ac:dyDescent="0.25">
      <c r="A102" s="26" t="s">
        <v>107</v>
      </c>
      <c r="B102" s="27" t="s">
        <v>11</v>
      </c>
      <c r="C102" s="28" t="s">
        <v>22</v>
      </c>
      <c r="D102" s="27" t="s">
        <v>23</v>
      </c>
      <c r="E102" s="29">
        <v>3.61</v>
      </c>
      <c r="F102" s="62">
        <f>$E$101*E102</f>
        <v>1319.4549999999999</v>
      </c>
      <c r="G102" s="78"/>
      <c r="H102" s="78"/>
    </row>
    <row r="103" spans="1:8" s="5" customFormat="1" ht="24" outlineLevel="1" x14ac:dyDescent="0.25">
      <c r="A103" s="22" t="s">
        <v>108</v>
      </c>
      <c r="B103" s="23" t="s">
        <v>63</v>
      </c>
      <c r="C103" s="24" t="s">
        <v>64</v>
      </c>
      <c r="D103" s="23" t="s">
        <v>14</v>
      </c>
      <c r="E103" s="25">
        <v>0.03</v>
      </c>
      <c r="F103" s="62">
        <f t="shared" ref="F103:F106" si="5">$E$101*E103</f>
        <v>10.965</v>
      </c>
      <c r="G103" s="78"/>
      <c r="H103" s="78"/>
    </row>
    <row r="104" spans="1:8" s="7" customFormat="1" outlineLevel="1" x14ac:dyDescent="0.25">
      <c r="A104" s="30" t="s">
        <v>110</v>
      </c>
      <c r="B104" s="31" t="s">
        <v>540</v>
      </c>
      <c r="C104" s="32" t="s">
        <v>94</v>
      </c>
      <c r="D104" s="31" t="s">
        <v>14</v>
      </c>
      <c r="E104" s="33">
        <v>0.57999999999999996</v>
      </c>
      <c r="F104" s="62">
        <f t="shared" si="5"/>
        <v>211.98999999999998</v>
      </c>
      <c r="G104" s="80"/>
      <c r="H104" s="80"/>
    </row>
    <row r="105" spans="1:8" s="7" customFormat="1" outlineLevel="1" x14ac:dyDescent="0.25">
      <c r="A105" s="30" t="s">
        <v>177</v>
      </c>
      <c r="B105" s="31" t="s">
        <v>74</v>
      </c>
      <c r="C105" s="32" t="s">
        <v>75</v>
      </c>
      <c r="D105" s="31" t="s">
        <v>14</v>
      </c>
      <c r="E105" s="33">
        <v>0.02</v>
      </c>
      <c r="F105" s="62">
        <f t="shared" si="5"/>
        <v>7.3100000000000005</v>
      </c>
      <c r="G105" s="80"/>
      <c r="H105" s="80"/>
    </row>
    <row r="106" spans="1:8" s="7" customFormat="1" ht="24" outlineLevel="1" x14ac:dyDescent="0.25">
      <c r="A106" s="34" t="s">
        <v>178</v>
      </c>
      <c r="B106" s="35" t="s">
        <v>100</v>
      </c>
      <c r="C106" s="36" t="s">
        <v>101</v>
      </c>
      <c r="D106" s="35" t="s">
        <v>42</v>
      </c>
      <c r="E106" s="38">
        <v>0.06</v>
      </c>
      <c r="F106" s="62">
        <f t="shared" si="5"/>
        <v>21.93</v>
      </c>
      <c r="G106" s="80"/>
      <c r="H106" s="80"/>
    </row>
    <row r="107" spans="1:8" s="1" customFormat="1" x14ac:dyDescent="0.25">
      <c r="A107" s="19" t="s">
        <v>111</v>
      </c>
      <c r="B107" s="20"/>
      <c r="C107" s="20" t="s">
        <v>746</v>
      </c>
      <c r="D107" s="21" t="s">
        <v>86</v>
      </c>
      <c r="E107" s="53"/>
      <c r="F107" s="53">
        <v>36550</v>
      </c>
      <c r="G107" s="77"/>
      <c r="H107" s="77"/>
    </row>
    <row r="108" spans="1:8" s="1" customFormat="1" x14ac:dyDescent="0.25">
      <c r="A108" s="19" t="s">
        <v>112</v>
      </c>
      <c r="B108" s="20"/>
      <c r="C108" s="20" t="s">
        <v>187</v>
      </c>
      <c r="D108" s="21" t="s">
        <v>188</v>
      </c>
      <c r="E108" s="53"/>
      <c r="F108" s="53">
        <v>8420</v>
      </c>
      <c r="G108" s="77"/>
      <c r="H108" s="77"/>
    </row>
    <row r="109" spans="1:8" s="1" customFormat="1" x14ac:dyDescent="0.25">
      <c r="A109" s="26" t="s">
        <v>179</v>
      </c>
      <c r="B109" s="20"/>
      <c r="C109" s="20" t="s">
        <v>189</v>
      </c>
      <c r="D109" s="21" t="s">
        <v>114</v>
      </c>
      <c r="E109" s="53"/>
      <c r="F109" s="53">
        <v>4210</v>
      </c>
      <c r="G109" s="77"/>
      <c r="H109" s="77"/>
    </row>
    <row r="110" spans="1:8" s="1" customFormat="1" x14ac:dyDescent="0.25">
      <c r="A110" s="22" t="s">
        <v>180</v>
      </c>
      <c r="B110" s="20" t="s">
        <v>190</v>
      </c>
      <c r="C110" s="20" t="s">
        <v>191</v>
      </c>
      <c r="D110" s="21" t="s">
        <v>91</v>
      </c>
      <c r="E110" s="87">
        <v>6.8</v>
      </c>
      <c r="F110" s="88"/>
      <c r="G110" s="77"/>
      <c r="H110" s="77"/>
    </row>
    <row r="111" spans="1:8" s="1" customFormat="1" x14ac:dyDescent="0.25">
      <c r="A111" s="19" t="s">
        <v>113</v>
      </c>
      <c r="B111" s="23" t="s">
        <v>193</v>
      </c>
      <c r="C111" s="24" t="s">
        <v>194</v>
      </c>
      <c r="D111" s="23" t="s">
        <v>14</v>
      </c>
      <c r="E111" s="25">
        <v>294.58</v>
      </c>
      <c r="F111" s="64">
        <v>2003.144</v>
      </c>
      <c r="G111" s="77"/>
      <c r="H111" s="77"/>
    </row>
    <row r="112" spans="1:8" s="1" customFormat="1" ht="15.75" x14ac:dyDescent="0.25">
      <c r="A112" s="93" t="s">
        <v>195</v>
      </c>
      <c r="B112" s="94"/>
      <c r="C112" s="94"/>
      <c r="D112" s="94"/>
      <c r="E112" s="94"/>
      <c r="F112" s="94"/>
      <c r="G112" s="77"/>
      <c r="H112" s="77"/>
    </row>
    <row r="113" spans="1:8" s="1" customFormat="1" ht="15" x14ac:dyDescent="0.25">
      <c r="A113" s="19" t="s">
        <v>122</v>
      </c>
      <c r="B113" s="46"/>
      <c r="C113" s="92" t="s">
        <v>196</v>
      </c>
      <c r="D113" s="92"/>
      <c r="E113" s="46"/>
      <c r="F113" s="46"/>
      <c r="G113" s="77"/>
      <c r="H113" s="77"/>
    </row>
    <row r="114" spans="1:8" s="1" customFormat="1" ht="76.5" x14ac:dyDescent="0.25">
      <c r="A114" s="22" t="s">
        <v>623</v>
      </c>
      <c r="B114" s="20" t="s">
        <v>197</v>
      </c>
      <c r="C114" s="20" t="s">
        <v>198</v>
      </c>
      <c r="D114" s="21" t="s">
        <v>12</v>
      </c>
      <c r="E114" s="87">
        <v>0.45</v>
      </c>
      <c r="F114" s="88"/>
      <c r="G114" s="77"/>
      <c r="H114" s="77"/>
    </row>
    <row r="115" spans="1:8" s="1" customFormat="1" x14ac:dyDescent="0.25">
      <c r="A115" s="26" t="s">
        <v>199</v>
      </c>
      <c r="B115" s="27" t="s">
        <v>11</v>
      </c>
      <c r="C115" s="28" t="s">
        <v>22</v>
      </c>
      <c r="D115" s="27" t="s">
        <v>23</v>
      </c>
      <c r="E115" s="29">
        <v>7.26</v>
      </c>
      <c r="F115" s="62">
        <v>3.2669999999999999</v>
      </c>
      <c r="G115" s="77"/>
      <c r="H115" s="77"/>
    </row>
    <row r="116" spans="1:8" s="1" customFormat="1" ht="24" x14ac:dyDescent="0.25">
      <c r="A116" s="45"/>
      <c r="B116" s="23" t="s">
        <v>200</v>
      </c>
      <c r="C116" s="24" t="s">
        <v>201</v>
      </c>
      <c r="D116" s="23" t="s">
        <v>14</v>
      </c>
      <c r="E116" s="25">
        <v>15.32</v>
      </c>
      <c r="F116" s="64">
        <v>6.8940000000000001</v>
      </c>
      <c r="G116" s="77"/>
      <c r="H116" s="77"/>
    </row>
    <row r="117" spans="1:8" s="1" customFormat="1" ht="25.5" x14ac:dyDescent="0.25">
      <c r="A117" s="19" t="s">
        <v>123</v>
      </c>
      <c r="B117" s="20" t="s">
        <v>202</v>
      </c>
      <c r="C117" s="20" t="s">
        <v>203</v>
      </c>
      <c r="D117" s="21" t="s">
        <v>91</v>
      </c>
      <c r="E117" s="87">
        <v>0.23</v>
      </c>
      <c r="F117" s="88"/>
      <c r="G117" s="77"/>
      <c r="H117" s="77"/>
    </row>
    <row r="118" spans="1:8" s="1" customFormat="1" x14ac:dyDescent="0.25">
      <c r="A118" s="26" t="s">
        <v>624</v>
      </c>
      <c r="B118" s="27" t="s">
        <v>11</v>
      </c>
      <c r="C118" s="28" t="s">
        <v>22</v>
      </c>
      <c r="D118" s="27" t="s">
        <v>23</v>
      </c>
      <c r="E118" s="44">
        <v>154</v>
      </c>
      <c r="F118" s="62">
        <v>35.42</v>
      </c>
      <c r="G118" s="77"/>
      <c r="H118" s="77"/>
    </row>
    <row r="119" spans="1:8" s="1" customFormat="1" ht="25.5" x14ac:dyDescent="0.25">
      <c r="A119" s="22" t="s">
        <v>625</v>
      </c>
      <c r="B119" s="20" t="s">
        <v>206</v>
      </c>
      <c r="C119" s="20" t="s">
        <v>207</v>
      </c>
      <c r="D119" s="21" t="s">
        <v>12</v>
      </c>
      <c r="E119" s="87">
        <v>0.35</v>
      </c>
      <c r="F119" s="88"/>
      <c r="G119" s="77"/>
      <c r="H119" s="77"/>
    </row>
    <row r="120" spans="1:8" s="1" customFormat="1" x14ac:dyDescent="0.25">
      <c r="A120" s="19" t="s">
        <v>127</v>
      </c>
      <c r="B120" s="23" t="s">
        <v>51</v>
      </c>
      <c r="C120" s="24" t="s">
        <v>52</v>
      </c>
      <c r="D120" s="23" t="s">
        <v>14</v>
      </c>
      <c r="E120" s="25">
        <v>4.8070000000000004</v>
      </c>
      <c r="F120" s="64">
        <v>1.6825000000000001</v>
      </c>
      <c r="G120" s="77"/>
      <c r="H120" s="77"/>
    </row>
    <row r="121" spans="1:8" s="1" customFormat="1" x14ac:dyDescent="0.25">
      <c r="A121" s="26" t="s">
        <v>192</v>
      </c>
      <c r="B121" s="20" t="s">
        <v>151</v>
      </c>
      <c r="C121" s="20" t="s">
        <v>152</v>
      </c>
      <c r="D121" s="21" t="s">
        <v>48</v>
      </c>
      <c r="E121" s="87">
        <v>0.245</v>
      </c>
      <c r="F121" s="88"/>
      <c r="G121" s="77"/>
      <c r="H121" s="77"/>
    </row>
    <row r="122" spans="1:8" s="1" customFormat="1" x14ac:dyDescent="0.25">
      <c r="A122" s="19" t="s">
        <v>128</v>
      </c>
      <c r="B122" s="27" t="s">
        <v>11</v>
      </c>
      <c r="C122" s="28" t="s">
        <v>22</v>
      </c>
      <c r="D122" s="27" t="s">
        <v>23</v>
      </c>
      <c r="E122" s="44">
        <v>123</v>
      </c>
      <c r="F122" s="62">
        <v>30.135000000000002</v>
      </c>
      <c r="G122" s="77"/>
      <c r="H122" s="77"/>
    </row>
    <row r="123" spans="1:8" s="1" customFormat="1" ht="16.5" customHeight="1" x14ac:dyDescent="0.25">
      <c r="A123" s="22" t="s">
        <v>199</v>
      </c>
      <c r="B123" s="46"/>
      <c r="C123" s="92" t="s">
        <v>211</v>
      </c>
      <c r="D123" s="92"/>
      <c r="E123" s="46"/>
      <c r="F123" s="46"/>
      <c r="G123" s="77"/>
      <c r="H123" s="77"/>
    </row>
    <row r="124" spans="1:8" s="1" customFormat="1" x14ac:dyDescent="0.25">
      <c r="A124" s="19" t="s">
        <v>129</v>
      </c>
      <c r="B124" s="20" t="s">
        <v>213</v>
      </c>
      <c r="C124" s="20" t="s">
        <v>214</v>
      </c>
      <c r="D124" s="21" t="s">
        <v>91</v>
      </c>
      <c r="E124" s="87">
        <v>0.55000000000000004</v>
      </c>
      <c r="F124" s="88"/>
      <c r="G124" s="77"/>
      <c r="H124" s="77"/>
    </row>
    <row r="125" spans="1:8" s="1" customFormat="1" x14ac:dyDescent="0.25">
      <c r="A125" s="26" t="s">
        <v>204</v>
      </c>
      <c r="B125" s="27" t="s">
        <v>11</v>
      </c>
      <c r="C125" s="28" t="s">
        <v>22</v>
      </c>
      <c r="D125" s="27" t="s">
        <v>23</v>
      </c>
      <c r="E125" s="44">
        <v>659</v>
      </c>
      <c r="F125" s="62">
        <v>362.45</v>
      </c>
      <c r="G125" s="77"/>
      <c r="H125" s="77"/>
    </row>
    <row r="126" spans="1:8" s="1" customFormat="1" ht="24" x14ac:dyDescent="0.25">
      <c r="A126" s="45"/>
      <c r="B126" s="23" t="s">
        <v>63</v>
      </c>
      <c r="C126" s="24" t="s">
        <v>64</v>
      </c>
      <c r="D126" s="23" t="s">
        <v>14</v>
      </c>
      <c r="E126" s="25">
        <v>10.79</v>
      </c>
      <c r="F126" s="64">
        <v>5.9344999999999999</v>
      </c>
      <c r="G126" s="77"/>
      <c r="H126" s="77"/>
    </row>
    <row r="127" spans="1:8" s="1" customFormat="1" ht="24" x14ac:dyDescent="0.25">
      <c r="A127" s="19" t="s">
        <v>205</v>
      </c>
      <c r="B127" s="31" t="s">
        <v>66</v>
      </c>
      <c r="C127" s="32" t="s">
        <v>67</v>
      </c>
      <c r="D127" s="31" t="s">
        <v>14</v>
      </c>
      <c r="E127" s="33">
        <v>21.7</v>
      </c>
      <c r="F127" s="66">
        <v>11.935</v>
      </c>
      <c r="G127" s="77"/>
      <c r="H127" s="77"/>
    </row>
    <row r="128" spans="1:8" s="1" customFormat="1" x14ac:dyDescent="0.25">
      <c r="A128" s="26" t="s">
        <v>208</v>
      </c>
      <c r="B128" s="31" t="s">
        <v>215</v>
      </c>
      <c r="C128" s="32" t="s">
        <v>216</v>
      </c>
      <c r="D128" s="31" t="s">
        <v>14</v>
      </c>
      <c r="E128" s="33">
        <v>11.39</v>
      </c>
      <c r="F128" s="66">
        <v>6.2645</v>
      </c>
      <c r="G128" s="77"/>
      <c r="H128" s="77"/>
    </row>
    <row r="129" spans="1:8" s="1" customFormat="1" x14ac:dyDescent="0.25">
      <c r="A129" s="22" t="s">
        <v>626</v>
      </c>
      <c r="B129" s="31" t="s">
        <v>74</v>
      </c>
      <c r="C129" s="32" t="s">
        <v>75</v>
      </c>
      <c r="D129" s="31" t="s">
        <v>14</v>
      </c>
      <c r="E129" s="33">
        <v>32.369999999999997</v>
      </c>
      <c r="F129" s="66">
        <v>17.8035</v>
      </c>
      <c r="G129" s="77"/>
      <c r="H129" s="77"/>
    </row>
    <row r="130" spans="1:8" s="1" customFormat="1" x14ac:dyDescent="0.25">
      <c r="A130" s="30" t="s">
        <v>627</v>
      </c>
      <c r="B130" s="35" t="s">
        <v>117</v>
      </c>
      <c r="C130" s="36" t="s">
        <v>118</v>
      </c>
      <c r="D130" s="35" t="s">
        <v>42</v>
      </c>
      <c r="E130" s="38">
        <v>101.5</v>
      </c>
      <c r="F130" s="67">
        <v>55.825000000000003</v>
      </c>
      <c r="G130" s="77"/>
      <c r="H130" s="77"/>
    </row>
    <row r="131" spans="1:8" s="1" customFormat="1" x14ac:dyDescent="0.25">
      <c r="A131" s="30" t="s">
        <v>628</v>
      </c>
      <c r="B131" s="40" t="s">
        <v>217</v>
      </c>
      <c r="C131" s="41" t="s">
        <v>218</v>
      </c>
      <c r="D131" s="40" t="s">
        <v>42</v>
      </c>
      <c r="E131" s="43">
        <v>2.4700000000000002</v>
      </c>
      <c r="F131" s="68">
        <v>1.3585</v>
      </c>
      <c r="G131" s="77"/>
      <c r="H131" s="77"/>
    </row>
    <row r="132" spans="1:8" s="1" customFormat="1" x14ac:dyDescent="0.25">
      <c r="A132" s="30" t="s">
        <v>629</v>
      </c>
      <c r="B132" s="40" t="s">
        <v>119</v>
      </c>
      <c r="C132" s="41" t="s">
        <v>41</v>
      </c>
      <c r="D132" s="40" t="s">
        <v>42</v>
      </c>
      <c r="E132" s="43">
        <v>77.2</v>
      </c>
      <c r="F132" s="68">
        <v>42.46</v>
      </c>
      <c r="G132" s="77"/>
      <c r="H132" s="77"/>
    </row>
    <row r="133" spans="1:8" s="1" customFormat="1" x14ac:dyDescent="0.25">
      <c r="A133" s="34" t="s">
        <v>630</v>
      </c>
      <c r="B133" s="40" t="s">
        <v>219</v>
      </c>
      <c r="C133" s="41" t="s">
        <v>220</v>
      </c>
      <c r="D133" s="40" t="s">
        <v>16</v>
      </c>
      <c r="E133" s="43">
        <v>0.29699999999999999</v>
      </c>
      <c r="F133" s="68">
        <v>0.16335</v>
      </c>
      <c r="G133" s="77"/>
      <c r="H133" s="77"/>
    </row>
    <row r="134" spans="1:8" s="1" customFormat="1" x14ac:dyDescent="0.25">
      <c r="A134" s="39" t="s">
        <v>631</v>
      </c>
      <c r="B134" s="40" t="s">
        <v>76</v>
      </c>
      <c r="C134" s="41" t="s">
        <v>77</v>
      </c>
      <c r="D134" s="40" t="s">
        <v>16</v>
      </c>
      <c r="E134" s="43">
        <v>0.14299999999999999</v>
      </c>
      <c r="F134" s="68">
        <v>7.8649999999999998E-2</v>
      </c>
      <c r="G134" s="77"/>
      <c r="H134" s="77"/>
    </row>
    <row r="135" spans="1:8" s="1" customFormat="1" ht="24" x14ac:dyDescent="0.25">
      <c r="A135" s="39" t="s">
        <v>632</v>
      </c>
      <c r="B135" s="40" t="s">
        <v>221</v>
      </c>
      <c r="C135" s="41" t="s">
        <v>222</v>
      </c>
      <c r="D135" s="40" t="s">
        <v>42</v>
      </c>
      <c r="E135" s="43">
        <v>0.11</v>
      </c>
      <c r="F135" s="68">
        <v>6.0499999999999998E-2</v>
      </c>
      <c r="G135" s="77"/>
      <c r="H135" s="77"/>
    </row>
    <row r="136" spans="1:8" s="1" customFormat="1" ht="24" x14ac:dyDescent="0.25">
      <c r="A136" s="39" t="s">
        <v>633</v>
      </c>
      <c r="B136" s="40" t="s">
        <v>223</v>
      </c>
      <c r="C136" s="41" t="s">
        <v>224</v>
      </c>
      <c r="D136" s="40" t="s">
        <v>42</v>
      </c>
      <c r="E136" s="43">
        <v>6.95</v>
      </c>
      <c r="F136" s="68">
        <v>3.8224999999999998</v>
      </c>
      <c r="G136" s="77"/>
      <c r="H136" s="77"/>
    </row>
    <row r="137" spans="1:8" s="1" customFormat="1" ht="24" x14ac:dyDescent="0.25">
      <c r="A137" s="39" t="s">
        <v>634</v>
      </c>
      <c r="B137" s="40" t="s">
        <v>82</v>
      </c>
      <c r="C137" s="41" t="s">
        <v>83</v>
      </c>
      <c r="D137" s="40" t="s">
        <v>42</v>
      </c>
      <c r="E137" s="43">
        <v>11.1</v>
      </c>
      <c r="F137" s="68">
        <v>6.1050000000000004</v>
      </c>
      <c r="G137" s="77"/>
      <c r="H137" s="77"/>
    </row>
    <row r="138" spans="1:8" s="1" customFormat="1" x14ac:dyDescent="0.25">
      <c r="A138" s="39" t="s">
        <v>635</v>
      </c>
      <c r="B138" s="40" t="s">
        <v>102</v>
      </c>
      <c r="C138" s="41" t="s">
        <v>103</v>
      </c>
      <c r="D138" s="40" t="s">
        <v>104</v>
      </c>
      <c r="E138" s="43">
        <v>6.04</v>
      </c>
      <c r="F138" s="68">
        <v>3.3220000000000001</v>
      </c>
      <c r="G138" s="77"/>
      <c r="H138" s="77"/>
    </row>
    <row r="139" spans="1:8" s="1" customFormat="1" x14ac:dyDescent="0.25">
      <c r="A139" s="39" t="s">
        <v>636</v>
      </c>
      <c r="B139" s="40" t="s">
        <v>84</v>
      </c>
      <c r="C139" s="41" t="s">
        <v>85</v>
      </c>
      <c r="D139" s="40" t="s">
        <v>86</v>
      </c>
      <c r="E139" s="42">
        <v>59</v>
      </c>
      <c r="F139" s="68">
        <v>32.450000000000003</v>
      </c>
      <c r="G139" s="77"/>
      <c r="H139" s="77"/>
    </row>
    <row r="140" spans="1:8" s="1" customFormat="1" ht="38.25" x14ac:dyDescent="0.25">
      <c r="A140" s="39" t="s">
        <v>637</v>
      </c>
      <c r="B140" s="20" t="s">
        <v>154</v>
      </c>
      <c r="C140" s="20" t="s">
        <v>155</v>
      </c>
      <c r="D140" s="21" t="s">
        <v>156</v>
      </c>
      <c r="E140" s="87">
        <v>2.1240000000000001</v>
      </c>
      <c r="F140" s="88"/>
      <c r="G140" s="77"/>
      <c r="H140" s="77"/>
    </row>
    <row r="141" spans="1:8" s="1" customFormat="1" x14ac:dyDescent="0.25">
      <c r="A141" s="39" t="s">
        <v>638</v>
      </c>
      <c r="B141" s="27" t="s">
        <v>11</v>
      </c>
      <c r="C141" s="28" t="s">
        <v>22</v>
      </c>
      <c r="D141" s="27" t="s">
        <v>23</v>
      </c>
      <c r="E141" s="29">
        <v>105.31</v>
      </c>
      <c r="F141" s="62">
        <v>223.67840000000001</v>
      </c>
      <c r="G141" s="77"/>
      <c r="H141" s="77"/>
    </row>
    <row r="142" spans="1:8" s="1" customFormat="1" ht="24" x14ac:dyDescent="0.25">
      <c r="A142" s="39" t="s">
        <v>639</v>
      </c>
      <c r="B142" s="23" t="s">
        <v>159</v>
      </c>
      <c r="C142" s="24" t="s">
        <v>160</v>
      </c>
      <c r="D142" s="23" t="s">
        <v>14</v>
      </c>
      <c r="E142" s="25">
        <v>0.3</v>
      </c>
      <c r="F142" s="64">
        <v>0.63719999999999999</v>
      </c>
      <c r="G142" s="77"/>
      <c r="H142" s="77"/>
    </row>
    <row r="143" spans="1:8" s="1" customFormat="1" x14ac:dyDescent="0.25">
      <c r="A143" s="19" t="s">
        <v>209</v>
      </c>
      <c r="B143" s="31" t="s">
        <v>162</v>
      </c>
      <c r="C143" s="32" t="s">
        <v>163</v>
      </c>
      <c r="D143" s="31" t="s">
        <v>14</v>
      </c>
      <c r="E143" s="33">
        <v>2.73</v>
      </c>
      <c r="F143" s="66">
        <v>5.7984999999999998</v>
      </c>
      <c r="G143" s="77"/>
      <c r="H143" s="77"/>
    </row>
    <row r="144" spans="1:8" s="1" customFormat="1" x14ac:dyDescent="0.25">
      <c r="A144" s="26" t="s">
        <v>210</v>
      </c>
      <c r="B144" s="31" t="s">
        <v>165</v>
      </c>
      <c r="C144" s="32" t="s">
        <v>166</v>
      </c>
      <c r="D144" s="31" t="s">
        <v>14</v>
      </c>
      <c r="E144" s="33">
        <v>0.13</v>
      </c>
      <c r="F144" s="66">
        <v>0.27611999999999998</v>
      </c>
      <c r="G144" s="77"/>
      <c r="H144" s="77"/>
    </row>
    <row r="145" spans="1:8" s="1" customFormat="1" x14ac:dyDescent="0.25">
      <c r="A145" s="22" t="s">
        <v>640</v>
      </c>
      <c r="B145" s="31" t="s">
        <v>168</v>
      </c>
      <c r="C145" s="32" t="s">
        <v>169</v>
      </c>
      <c r="D145" s="31" t="s">
        <v>14</v>
      </c>
      <c r="E145" s="33">
        <v>0.27</v>
      </c>
      <c r="F145" s="66">
        <v>0.57347999999999999</v>
      </c>
      <c r="G145" s="77"/>
      <c r="H145" s="77"/>
    </row>
    <row r="146" spans="1:8" s="1" customFormat="1" x14ac:dyDescent="0.25">
      <c r="A146" s="30" t="s">
        <v>641</v>
      </c>
      <c r="B146" s="35" t="s">
        <v>171</v>
      </c>
      <c r="C146" s="36" t="s">
        <v>172</v>
      </c>
      <c r="D146" s="35" t="s">
        <v>97</v>
      </c>
      <c r="E146" s="38">
        <v>3.06</v>
      </c>
      <c r="F146" s="67">
        <v>6.4993999999999996</v>
      </c>
      <c r="G146" s="77"/>
      <c r="H146" s="77"/>
    </row>
    <row r="147" spans="1:8" s="1" customFormat="1" x14ac:dyDescent="0.25">
      <c r="A147" s="30" t="s">
        <v>642</v>
      </c>
      <c r="B147" s="40" t="s">
        <v>174</v>
      </c>
      <c r="C147" s="41" t="s">
        <v>175</v>
      </c>
      <c r="D147" s="40" t="s">
        <v>97</v>
      </c>
      <c r="E147" s="43">
        <v>7.69</v>
      </c>
      <c r="F147" s="68">
        <v>16.333600000000001</v>
      </c>
      <c r="G147" s="77"/>
      <c r="H147" s="77"/>
    </row>
    <row r="148" spans="1:8" s="1" customFormat="1" ht="25.5" x14ac:dyDescent="0.25">
      <c r="A148" s="30" t="s">
        <v>643</v>
      </c>
      <c r="B148" s="20"/>
      <c r="C148" s="20" t="s">
        <v>234</v>
      </c>
      <c r="D148" s="21" t="s">
        <v>16</v>
      </c>
      <c r="E148" s="52"/>
      <c r="F148" s="52">
        <v>2.1240000000000001</v>
      </c>
      <c r="G148" s="77"/>
      <c r="H148" s="77"/>
    </row>
    <row r="149" spans="1:8" s="1" customFormat="1" ht="38.25" x14ac:dyDescent="0.25">
      <c r="A149" s="34" t="s">
        <v>644</v>
      </c>
      <c r="B149" s="20" t="s">
        <v>236</v>
      </c>
      <c r="C149" s="20" t="s">
        <v>237</v>
      </c>
      <c r="D149" s="21" t="s">
        <v>54</v>
      </c>
      <c r="E149" s="87">
        <v>3.9E-2</v>
      </c>
      <c r="F149" s="88"/>
      <c r="G149" s="77"/>
      <c r="H149" s="77"/>
    </row>
    <row r="150" spans="1:8" s="1" customFormat="1" x14ac:dyDescent="0.25">
      <c r="A150" s="39" t="s">
        <v>645</v>
      </c>
      <c r="B150" s="27" t="s">
        <v>11</v>
      </c>
      <c r="C150" s="28" t="s">
        <v>22</v>
      </c>
      <c r="D150" s="27" t="s">
        <v>23</v>
      </c>
      <c r="E150" s="29">
        <v>220.66</v>
      </c>
      <c r="F150" s="62">
        <v>8.6057000000000006</v>
      </c>
      <c r="G150" s="77"/>
      <c r="H150" s="77"/>
    </row>
    <row r="151" spans="1:8" s="1" customFormat="1" x14ac:dyDescent="0.25">
      <c r="A151" s="19" t="s">
        <v>212</v>
      </c>
      <c r="B151" s="23" t="s">
        <v>57</v>
      </c>
      <c r="C151" s="24" t="s">
        <v>58</v>
      </c>
      <c r="D151" s="23" t="s">
        <v>14</v>
      </c>
      <c r="E151" s="25">
        <v>0.27</v>
      </c>
      <c r="F151" s="64">
        <v>1.0529999999999999E-2</v>
      </c>
      <c r="G151" s="77"/>
      <c r="H151" s="77"/>
    </row>
    <row r="152" spans="1:8" s="1" customFormat="1" x14ac:dyDescent="0.25">
      <c r="A152" s="19" t="s">
        <v>225</v>
      </c>
      <c r="B152" s="31" t="s">
        <v>60</v>
      </c>
      <c r="C152" s="32" t="s">
        <v>61</v>
      </c>
      <c r="D152" s="31" t="s">
        <v>14</v>
      </c>
      <c r="E152" s="33">
        <v>10.71</v>
      </c>
      <c r="F152" s="66">
        <v>0.41769000000000001</v>
      </c>
      <c r="G152" s="77"/>
      <c r="H152" s="77"/>
    </row>
    <row r="153" spans="1:8" s="1" customFormat="1" ht="24" x14ac:dyDescent="0.25">
      <c r="A153" s="26" t="s">
        <v>226</v>
      </c>
      <c r="B153" s="31" t="s">
        <v>63</v>
      </c>
      <c r="C153" s="32" t="s">
        <v>64</v>
      </c>
      <c r="D153" s="31" t="s">
        <v>14</v>
      </c>
      <c r="E153" s="33">
        <v>0.98</v>
      </c>
      <c r="F153" s="66">
        <v>3.8219999999999997E-2</v>
      </c>
      <c r="G153" s="77"/>
      <c r="H153" s="77"/>
    </row>
    <row r="154" spans="1:8" s="1" customFormat="1" x14ac:dyDescent="0.25">
      <c r="A154" s="22" t="s">
        <v>227</v>
      </c>
      <c r="B154" s="31" t="s">
        <v>69</v>
      </c>
      <c r="C154" s="32" t="s">
        <v>70</v>
      </c>
      <c r="D154" s="31" t="s">
        <v>14</v>
      </c>
      <c r="E154" s="33">
        <v>0.1</v>
      </c>
      <c r="F154" s="66">
        <v>3.8999999999999998E-3</v>
      </c>
      <c r="G154" s="77"/>
      <c r="H154" s="77"/>
    </row>
    <row r="155" spans="1:8" s="1" customFormat="1" x14ac:dyDescent="0.25">
      <c r="A155" s="30" t="s">
        <v>228</v>
      </c>
      <c r="B155" s="31" t="s">
        <v>72</v>
      </c>
      <c r="C155" s="32" t="s">
        <v>73</v>
      </c>
      <c r="D155" s="31" t="s">
        <v>14</v>
      </c>
      <c r="E155" s="33">
        <v>4.3</v>
      </c>
      <c r="F155" s="66">
        <v>0.16769999999999999</v>
      </c>
      <c r="G155" s="77"/>
      <c r="H155" s="77"/>
    </row>
    <row r="156" spans="1:8" s="1" customFormat="1" x14ac:dyDescent="0.25">
      <c r="A156" s="30" t="s">
        <v>229</v>
      </c>
      <c r="B156" s="31" t="s">
        <v>74</v>
      </c>
      <c r="C156" s="32" t="s">
        <v>75</v>
      </c>
      <c r="D156" s="31" t="s">
        <v>14</v>
      </c>
      <c r="E156" s="33">
        <v>1.47</v>
      </c>
      <c r="F156" s="66">
        <v>5.7329999999999999E-2</v>
      </c>
      <c r="G156" s="77"/>
      <c r="H156" s="77"/>
    </row>
    <row r="157" spans="1:8" s="1" customFormat="1" x14ac:dyDescent="0.25">
      <c r="A157" s="30" t="s">
        <v>230</v>
      </c>
      <c r="B157" s="35" t="s">
        <v>95</v>
      </c>
      <c r="C157" s="36" t="s">
        <v>96</v>
      </c>
      <c r="D157" s="35" t="s">
        <v>42</v>
      </c>
      <c r="E157" s="38">
        <v>101.5</v>
      </c>
      <c r="F157" s="67">
        <v>3.9584999999999999</v>
      </c>
      <c r="G157" s="77"/>
      <c r="H157" s="77"/>
    </row>
    <row r="158" spans="1:8" s="1" customFormat="1" x14ac:dyDescent="0.25">
      <c r="A158" s="30" t="s">
        <v>231</v>
      </c>
      <c r="B158" s="40" t="s">
        <v>40</v>
      </c>
      <c r="C158" s="41" t="s">
        <v>41</v>
      </c>
      <c r="D158" s="40" t="s">
        <v>42</v>
      </c>
      <c r="E158" s="43">
        <v>0.73</v>
      </c>
      <c r="F158" s="68">
        <v>2.8469999999999999E-2</v>
      </c>
      <c r="G158" s="77"/>
      <c r="H158" s="77"/>
    </row>
    <row r="159" spans="1:8" s="1" customFormat="1" x14ac:dyDescent="0.25">
      <c r="A159" s="30" t="s">
        <v>232</v>
      </c>
      <c r="B159" s="40" t="s">
        <v>76</v>
      </c>
      <c r="C159" s="41" t="s">
        <v>77</v>
      </c>
      <c r="D159" s="40" t="s">
        <v>16</v>
      </c>
      <c r="E159" s="43">
        <v>2E-3</v>
      </c>
      <c r="F159" s="68">
        <v>7.7999999999999999E-5</v>
      </c>
      <c r="G159" s="77"/>
      <c r="H159" s="77"/>
    </row>
    <row r="160" spans="1:8" s="1" customFormat="1" x14ac:dyDescent="0.25">
      <c r="A160" s="34" t="s">
        <v>646</v>
      </c>
      <c r="B160" s="40" t="s">
        <v>98</v>
      </c>
      <c r="C160" s="41" t="s">
        <v>99</v>
      </c>
      <c r="D160" s="40" t="s">
        <v>16</v>
      </c>
      <c r="E160" s="43">
        <v>5.0000000000000001E-3</v>
      </c>
      <c r="F160" s="68">
        <v>1.95E-4</v>
      </c>
      <c r="G160" s="77"/>
      <c r="H160" s="77"/>
    </row>
    <row r="161" spans="1:8" s="1" customFormat="1" ht="24" x14ac:dyDescent="0.25">
      <c r="A161" s="39" t="s">
        <v>647</v>
      </c>
      <c r="B161" s="40" t="s">
        <v>82</v>
      </c>
      <c r="C161" s="41" t="s">
        <v>83</v>
      </c>
      <c r="D161" s="40" t="s">
        <v>42</v>
      </c>
      <c r="E161" s="43">
        <v>0.04</v>
      </c>
      <c r="F161" s="68">
        <v>1.56E-3</v>
      </c>
      <c r="G161" s="77"/>
      <c r="H161" s="77"/>
    </row>
    <row r="162" spans="1:8" s="1" customFormat="1" x14ac:dyDescent="0.25">
      <c r="A162" s="39" t="s">
        <v>648</v>
      </c>
      <c r="B162" s="40" t="s">
        <v>244</v>
      </c>
      <c r="C162" s="41" t="s">
        <v>245</v>
      </c>
      <c r="D162" s="40" t="s">
        <v>86</v>
      </c>
      <c r="E162" s="43">
        <v>3.6</v>
      </c>
      <c r="F162" s="68">
        <v>0.1404</v>
      </c>
      <c r="G162" s="77"/>
      <c r="H162" s="77"/>
    </row>
    <row r="163" spans="1:8" s="1" customFormat="1" ht="25.5" x14ac:dyDescent="0.25">
      <c r="A163" s="39" t="s">
        <v>649</v>
      </c>
      <c r="B163" s="20"/>
      <c r="C163" s="20" t="s">
        <v>247</v>
      </c>
      <c r="D163" s="21" t="s">
        <v>16</v>
      </c>
      <c r="E163" s="52"/>
      <c r="F163" s="52">
        <v>0.13500000000000001</v>
      </c>
      <c r="G163" s="77"/>
      <c r="H163" s="77"/>
    </row>
    <row r="164" spans="1:8" s="1" customFormat="1" ht="25.5" x14ac:dyDescent="0.25">
      <c r="A164" s="39" t="s">
        <v>650</v>
      </c>
      <c r="B164" s="20" t="s">
        <v>249</v>
      </c>
      <c r="C164" s="20" t="s">
        <v>250</v>
      </c>
      <c r="D164" s="21" t="s">
        <v>251</v>
      </c>
      <c r="E164" s="87">
        <v>6.4399999999999999E-2</v>
      </c>
      <c r="F164" s="88"/>
      <c r="G164" s="77"/>
      <c r="H164" s="77"/>
    </row>
    <row r="165" spans="1:8" s="1" customFormat="1" x14ac:dyDescent="0.25">
      <c r="A165" s="39" t="s">
        <v>651</v>
      </c>
      <c r="B165" s="27" t="s">
        <v>11</v>
      </c>
      <c r="C165" s="28" t="s">
        <v>22</v>
      </c>
      <c r="D165" s="27" t="s">
        <v>23</v>
      </c>
      <c r="E165" s="44">
        <v>180</v>
      </c>
      <c r="F165" s="62">
        <v>11.592000000000001</v>
      </c>
      <c r="G165" s="77"/>
      <c r="H165" s="77"/>
    </row>
    <row r="166" spans="1:8" s="1" customFormat="1" x14ac:dyDescent="0.25">
      <c r="A166" s="19" t="s">
        <v>233</v>
      </c>
      <c r="B166" s="23" t="s">
        <v>60</v>
      </c>
      <c r="C166" s="24" t="s">
        <v>61</v>
      </c>
      <c r="D166" s="23" t="s">
        <v>14</v>
      </c>
      <c r="E166" s="47">
        <v>48</v>
      </c>
      <c r="F166" s="64">
        <v>3.0912000000000002</v>
      </c>
      <c r="G166" s="77"/>
      <c r="H166" s="77"/>
    </row>
    <row r="167" spans="1:8" s="1" customFormat="1" x14ac:dyDescent="0.25">
      <c r="A167" s="19" t="s">
        <v>235</v>
      </c>
      <c r="B167" s="31" t="s">
        <v>74</v>
      </c>
      <c r="C167" s="32" t="s">
        <v>75</v>
      </c>
      <c r="D167" s="31" t="s">
        <v>14</v>
      </c>
      <c r="E167" s="33">
        <v>0.13</v>
      </c>
      <c r="F167" s="66">
        <v>8.3719999999999992E-3</v>
      </c>
      <c r="G167" s="77"/>
      <c r="H167" s="77"/>
    </row>
    <row r="168" spans="1:8" s="1" customFormat="1" x14ac:dyDescent="0.25">
      <c r="A168" s="26" t="s">
        <v>238</v>
      </c>
      <c r="B168" s="35" t="s">
        <v>252</v>
      </c>
      <c r="C168" s="36" t="s">
        <v>253</v>
      </c>
      <c r="D168" s="35" t="s">
        <v>42</v>
      </c>
      <c r="E168" s="37">
        <v>102</v>
      </c>
      <c r="F168" s="67">
        <v>6.5688000000000004</v>
      </c>
      <c r="G168" s="77"/>
      <c r="H168" s="77"/>
    </row>
    <row r="169" spans="1:8" s="1" customFormat="1" x14ac:dyDescent="0.25">
      <c r="A169" s="22" t="s">
        <v>239</v>
      </c>
      <c r="B169" s="40" t="s">
        <v>40</v>
      </c>
      <c r="C169" s="41" t="s">
        <v>41</v>
      </c>
      <c r="D169" s="40" t="s">
        <v>42</v>
      </c>
      <c r="E169" s="43">
        <v>0.2</v>
      </c>
      <c r="F169" s="68">
        <v>1.2880000000000001E-2</v>
      </c>
      <c r="G169" s="77"/>
      <c r="H169" s="77"/>
    </row>
    <row r="170" spans="1:8" s="1" customFormat="1" x14ac:dyDescent="0.25">
      <c r="A170" s="30" t="s">
        <v>240</v>
      </c>
      <c r="B170" s="40" t="s">
        <v>120</v>
      </c>
      <c r="C170" s="41" t="s">
        <v>121</v>
      </c>
      <c r="D170" s="40" t="s">
        <v>86</v>
      </c>
      <c r="E170" s="42">
        <v>250</v>
      </c>
      <c r="F170" s="68">
        <v>16.100000000000001</v>
      </c>
      <c r="G170" s="77"/>
      <c r="H170" s="77"/>
    </row>
    <row r="171" spans="1:8" s="1" customFormat="1" ht="15" x14ac:dyDescent="0.25">
      <c r="A171" s="34" t="s">
        <v>241</v>
      </c>
      <c r="B171" s="46"/>
      <c r="C171" s="92" t="s">
        <v>254</v>
      </c>
      <c r="D171" s="92"/>
      <c r="E171" s="46"/>
      <c r="F171" s="46"/>
      <c r="G171" s="77"/>
      <c r="H171" s="77"/>
    </row>
    <row r="172" spans="1:8" s="1" customFormat="1" x14ac:dyDescent="0.25">
      <c r="A172" s="39" t="s">
        <v>242</v>
      </c>
      <c r="B172" s="20" t="s">
        <v>256</v>
      </c>
      <c r="C172" s="20" t="s">
        <v>257</v>
      </c>
      <c r="D172" s="21" t="s">
        <v>91</v>
      </c>
      <c r="E172" s="87">
        <v>9.0300000000000005E-2</v>
      </c>
      <c r="F172" s="88"/>
      <c r="G172" s="77"/>
      <c r="H172" s="77"/>
    </row>
    <row r="173" spans="1:8" s="1" customFormat="1" x14ac:dyDescent="0.25">
      <c r="A173" s="39" t="s">
        <v>243</v>
      </c>
      <c r="B173" s="27" t="s">
        <v>11</v>
      </c>
      <c r="C173" s="28" t="s">
        <v>22</v>
      </c>
      <c r="D173" s="27" t="s">
        <v>23</v>
      </c>
      <c r="E173" s="44">
        <v>564</v>
      </c>
      <c r="F173" s="62">
        <v>50.929200000000002</v>
      </c>
      <c r="G173" s="77"/>
      <c r="H173" s="77"/>
    </row>
    <row r="174" spans="1:8" s="1" customFormat="1" ht="24" x14ac:dyDescent="0.25">
      <c r="A174" s="45"/>
      <c r="B174" s="23" t="s">
        <v>260</v>
      </c>
      <c r="C174" s="24" t="s">
        <v>261</v>
      </c>
      <c r="D174" s="23" t="s">
        <v>14</v>
      </c>
      <c r="E174" s="47">
        <v>5</v>
      </c>
      <c r="F174" s="64">
        <v>0.45150000000000001</v>
      </c>
      <c r="G174" s="77"/>
      <c r="H174" s="77"/>
    </row>
    <row r="175" spans="1:8" s="1" customFormat="1" ht="24" x14ac:dyDescent="0.25">
      <c r="A175" s="19" t="s">
        <v>246</v>
      </c>
      <c r="B175" s="31" t="s">
        <v>63</v>
      </c>
      <c r="C175" s="32" t="s">
        <v>64</v>
      </c>
      <c r="D175" s="31" t="s">
        <v>14</v>
      </c>
      <c r="E175" s="33">
        <v>2.6</v>
      </c>
      <c r="F175" s="66">
        <v>0.23477999999999999</v>
      </c>
      <c r="G175" s="77"/>
      <c r="H175" s="77"/>
    </row>
    <row r="176" spans="1:8" s="1" customFormat="1" ht="24" x14ac:dyDescent="0.25">
      <c r="A176" s="26" t="s">
        <v>652</v>
      </c>
      <c r="B176" s="31" t="s">
        <v>66</v>
      </c>
      <c r="C176" s="32" t="s">
        <v>67</v>
      </c>
      <c r="D176" s="31" t="s">
        <v>14</v>
      </c>
      <c r="E176" s="33">
        <v>115.8</v>
      </c>
      <c r="F176" s="66">
        <v>10.4567</v>
      </c>
      <c r="G176" s="77"/>
      <c r="H176" s="77"/>
    </row>
    <row r="177" spans="1:8" s="1" customFormat="1" x14ac:dyDescent="0.25">
      <c r="A177" s="22" t="s">
        <v>653</v>
      </c>
      <c r="B177" s="31" t="s">
        <v>115</v>
      </c>
      <c r="C177" s="32" t="s">
        <v>116</v>
      </c>
      <c r="D177" s="31" t="s">
        <v>14</v>
      </c>
      <c r="E177" s="33">
        <v>1.43</v>
      </c>
      <c r="F177" s="66">
        <v>0.12912899999999999</v>
      </c>
      <c r="G177" s="77"/>
      <c r="H177" s="77"/>
    </row>
    <row r="178" spans="1:8" s="1" customFormat="1" x14ac:dyDescent="0.25">
      <c r="A178" s="30" t="s">
        <v>654</v>
      </c>
      <c r="B178" s="31" t="s">
        <v>74</v>
      </c>
      <c r="C178" s="32" t="s">
        <v>75</v>
      </c>
      <c r="D178" s="31" t="s">
        <v>14</v>
      </c>
      <c r="E178" s="33">
        <v>7.8</v>
      </c>
      <c r="F178" s="66">
        <v>0.70433999999999997</v>
      </c>
      <c r="G178" s="77"/>
      <c r="H178" s="77"/>
    </row>
    <row r="179" spans="1:8" s="1" customFormat="1" x14ac:dyDescent="0.25">
      <c r="A179" s="30" t="s">
        <v>655</v>
      </c>
      <c r="B179" s="35" t="s">
        <v>217</v>
      </c>
      <c r="C179" s="36" t="s">
        <v>218</v>
      </c>
      <c r="D179" s="35" t="s">
        <v>42</v>
      </c>
      <c r="E179" s="38">
        <v>14.9</v>
      </c>
      <c r="F179" s="67">
        <v>1.3454999999999999</v>
      </c>
      <c r="G179" s="77"/>
      <c r="H179" s="77"/>
    </row>
    <row r="180" spans="1:8" s="1" customFormat="1" x14ac:dyDescent="0.25">
      <c r="A180" s="30" t="s">
        <v>656</v>
      </c>
      <c r="B180" s="40" t="s">
        <v>268</v>
      </c>
      <c r="C180" s="41" t="s">
        <v>269</v>
      </c>
      <c r="D180" s="40" t="s">
        <v>16</v>
      </c>
      <c r="E180" s="43">
        <v>0.11</v>
      </c>
      <c r="F180" s="68">
        <v>9.9330000000000009E-3</v>
      </c>
      <c r="G180" s="77"/>
      <c r="H180" s="77"/>
    </row>
    <row r="181" spans="1:8" s="1" customFormat="1" x14ac:dyDescent="0.25">
      <c r="A181" s="30" t="s">
        <v>657</v>
      </c>
      <c r="B181" s="40" t="s">
        <v>271</v>
      </c>
      <c r="C181" s="41" t="s">
        <v>272</v>
      </c>
      <c r="D181" s="40" t="s">
        <v>16</v>
      </c>
      <c r="E181" s="43">
        <v>1.4E-2</v>
      </c>
      <c r="F181" s="68">
        <v>1.2639999999999999E-3</v>
      </c>
      <c r="G181" s="77"/>
      <c r="H181" s="77"/>
    </row>
    <row r="182" spans="1:8" s="1" customFormat="1" x14ac:dyDescent="0.25">
      <c r="A182" s="34" t="s">
        <v>658</v>
      </c>
      <c r="B182" s="40" t="s">
        <v>274</v>
      </c>
      <c r="C182" s="41" t="s">
        <v>275</v>
      </c>
      <c r="D182" s="40" t="s">
        <v>16</v>
      </c>
      <c r="E182" s="43">
        <v>1E-3</v>
      </c>
      <c r="F182" s="68">
        <v>9.0000000000000006E-5</v>
      </c>
      <c r="G182" s="77"/>
      <c r="H182" s="77"/>
    </row>
    <row r="183" spans="1:8" s="1" customFormat="1" x14ac:dyDescent="0.25">
      <c r="A183" s="39" t="s">
        <v>659</v>
      </c>
      <c r="B183" s="40" t="s">
        <v>98</v>
      </c>
      <c r="C183" s="41" t="s">
        <v>99</v>
      </c>
      <c r="D183" s="40" t="s">
        <v>16</v>
      </c>
      <c r="E183" s="43">
        <v>1E-3</v>
      </c>
      <c r="F183" s="68">
        <v>9.0000000000000006E-5</v>
      </c>
      <c r="G183" s="77"/>
      <c r="H183" s="77"/>
    </row>
    <row r="184" spans="1:8" s="1" customFormat="1" x14ac:dyDescent="0.25">
      <c r="A184" s="39" t="s">
        <v>660</v>
      </c>
      <c r="B184" s="40" t="s">
        <v>278</v>
      </c>
      <c r="C184" s="41" t="s">
        <v>279</v>
      </c>
      <c r="D184" s="40" t="s">
        <v>97</v>
      </c>
      <c r="E184" s="42">
        <v>38</v>
      </c>
      <c r="F184" s="68">
        <v>3.4314</v>
      </c>
      <c r="G184" s="77"/>
      <c r="H184" s="77"/>
    </row>
    <row r="185" spans="1:8" s="1" customFormat="1" x14ac:dyDescent="0.25">
      <c r="A185" s="39" t="s">
        <v>661</v>
      </c>
      <c r="B185" s="40" t="s">
        <v>281</v>
      </c>
      <c r="C185" s="41" t="s">
        <v>282</v>
      </c>
      <c r="D185" s="40" t="s">
        <v>16</v>
      </c>
      <c r="E185" s="43">
        <v>1.4999999999999999E-2</v>
      </c>
      <c r="F185" s="68">
        <v>1.354E-3</v>
      </c>
      <c r="G185" s="77"/>
      <c r="H185" s="77"/>
    </row>
    <row r="186" spans="1:8" s="1" customFormat="1" x14ac:dyDescent="0.25">
      <c r="A186" s="39" t="s">
        <v>662</v>
      </c>
      <c r="B186" s="20"/>
      <c r="C186" s="20" t="s">
        <v>284</v>
      </c>
      <c r="D186" s="21" t="s">
        <v>124</v>
      </c>
      <c r="E186" s="53"/>
      <c r="F186" s="53">
        <v>7</v>
      </c>
      <c r="G186" s="77"/>
      <c r="H186" s="77"/>
    </row>
    <row r="187" spans="1:8" s="1" customFormat="1" ht="15" x14ac:dyDescent="0.25">
      <c r="A187" s="39" t="s">
        <v>663</v>
      </c>
      <c r="B187" s="46"/>
      <c r="C187" s="92" t="s">
        <v>285</v>
      </c>
      <c r="D187" s="92"/>
      <c r="E187" s="46"/>
      <c r="F187" s="46"/>
      <c r="G187" s="77"/>
      <c r="H187" s="77"/>
    </row>
    <row r="188" spans="1:8" s="1" customFormat="1" ht="38.25" x14ac:dyDescent="0.25">
      <c r="A188" s="39" t="s">
        <v>664</v>
      </c>
      <c r="B188" s="20" t="s">
        <v>541</v>
      </c>
      <c r="C188" s="20" t="s">
        <v>542</v>
      </c>
      <c r="D188" s="21" t="s">
        <v>543</v>
      </c>
      <c r="E188" s="87">
        <v>0.189</v>
      </c>
      <c r="F188" s="88"/>
      <c r="G188" s="77"/>
      <c r="H188" s="77"/>
    </row>
    <row r="189" spans="1:8" s="1" customFormat="1" x14ac:dyDescent="0.25">
      <c r="A189" s="19" t="s">
        <v>248</v>
      </c>
      <c r="B189" s="27" t="s">
        <v>11</v>
      </c>
      <c r="C189" s="28" t="s">
        <v>22</v>
      </c>
      <c r="D189" s="27" t="s">
        <v>23</v>
      </c>
      <c r="E189" s="29">
        <v>50.79</v>
      </c>
      <c r="F189" s="62">
        <v>9.5992999999999995</v>
      </c>
      <c r="G189" s="77"/>
      <c r="H189" s="77"/>
    </row>
    <row r="190" spans="1:8" s="1" customFormat="1" ht="24" x14ac:dyDescent="0.25">
      <c r="A190" s="45"/>
      <c r="B190" s="23" t="s">
        <v>63</v>
      </c>
      <c r="C190" s="24" t="s">
        <v>64</v>
      </c>
      <c r="D190" s="23" t="s">
        <v>14</v>
      </c>
      <c r="E190" s="25">
        <v>0.12</v>
      </c>
      <c r="F190" s="64">
        <v>2.2679999999999999E-2</v>
      </c>
      <c r="G190" s="77"/>
      <c r="H190" s="77"/>
    </row>
    <row r="191" spans="1:8" s="1" customFormat="1" x14ac:dyDescent="0.25">
      <c r="A191" s="19" t="s">
        <v>255</v>
      </c>
      <c r="B191" s="31" t="s">
        <v>544</v>
      </c>
      <c r="C191" s="32" t="s">
        <v>545</v>
      </c>
      <c r="D191" s="31" t="s">
        <v>14</v>
      </c>
      <c r="E191" s="33">
        <v>10.53</v>
      </c>
      <c r="F191" s="66">
        <v>1.9902</v>
      </c>
      <c r="G191" s="77"/>
      <c r="H191" s="77"/>
    </row>
    <row r="192" spans="1:8" s="1" customFormat="1" x14ac:dyDescent="0.25">
      <c r="A192" s="26" t="s">
        <v>258</v>
      </c>
      <c r="B192" s="31" t="s">
        <v>546</v>
      </c>
      <c r="C192" s="32" t="s">
        <v>547</v>
      </c>
      <c r="D192" s="31" t="s">
        <v>14</v>
      </c>
      <c r="E192" s="33">
        <v>0.41</v>
      </c>
      <c r="F192" s="66">
        <v>7.7490000000000003E-2</v>
      </c>
      <c r="G192" s="77"/>
      <c r="H192" s="77"/>
    </row>
    <row r="193" spans="1:8" s="1" customFormat="1" x14ac:dyDescent="0.25">
      <c r="A193" s="22" t="s">
        <v>259</v>
      </c>
      <c r="B193" s="31" t="s">
        <v>548</v>
      </c>
      <c r="C193" s="32" t="s">
        <v>549</v>
      </c>
      <c r="D193" s="31" t="s">
        <v>14</v>
      </c>
      <c r="E193" s="33">
        <v>2.0299999999999998</v>
      </c>
      <c r="F193" s="66">
        <v>0.38367000000000001</v>
      </c>
      <c r="G193" s="77"/>
      <c r="H193" s="77"/>
    </row>
    <row r="194" spans="1:8" s="1" customFormat="1" x14ac:dyDescent="0.25">
      <c r="A194" s="30" t="s">
        <v>262</v>
      </c>
      <c r="B194" s="31" t="s">
        <v>74</v>
      </c>
      <c r="C194" s="32" t="s">
        <v>75</v>
      </c>
      <c r="D194" s="31" t="s">
        <v>14</v>
      </c>
      <c r="E194" s="33">
        <v>0.19</v>
      </c>
      <c r="F194" s="66">
        <v>3.5909999999999997E-2</v>
      </c>
      <c r="G194" s="77"/>
      <c r="H194" s="77"/>
    </row>
    <row r="195" spans="1:8" s="1" customFormat="1" x14ac:dyDescent="0.25">
      <c r="A195" s="30" t="s">
        <v>263</v>
      </c>
      <c r="B195" s="31" t="s">
        <v>527</v>
      </c>
      <c r="C195" s="32" t="s">
        <v>528</v>
      </c>
      <c r="D195" s="31" t="s">
        <v>14</v>
      </c>
      <c r="E195" s="33">
        <v>1.86</v>
      </c>
      <c r="F195" s="66">
        <v>0.35154000000000002</v>
      </c>
      <c r="G195" s="77"/>
      <c r="H195" s="77"/>
    </row>
    <row r="196" spans="1:8" s="1" customFormat="1" x14ac:dyDescent="0.25">
      <c r="A196" s="30" t="s">
        <v>264</v>
      </c>
      <c r="B196" s="35" t="s">
        <v>76</v>
      </c>
      <c r="C196" s="36" t="s">
        <v>77</v>
      </c>
      <c r="D196" s="35" t="s">
        <v>16</v>
      </c>
      <c r="E196" s="38">
        <v>1.0000000000000001E-5</v>
      </c>
      <c r="F196" s="67">
        <v>1.9999999999999999E-6</v>
      </c>
      <c r="G196" s="77"/>
      <c r="H196" s="77"/>
    </row>
    <row r="197" spans="1:8" s="1" customFormat="1" x14ac:dyDescent="0.25">
      <c r="A197" s="30" t="s">
        <v>265</v>
      </c>
      <c r="B197" s="40" t="s">
        <v>550</v>
      </c>
      <c r="C197" s="41" t="s">
        <v>551</v>
      </c>
      <c r="D197" s="40" t="s">
        <v>16</v>
      </c>
      <c r="E197" s="43">
        <v>3.1E-4</v>
      </c>
      <c r="F197" s="68">
        <v>5.8999999999999998E-5</v>
      </c>
      <c r="G197" s="77"/>
      <c r="H197" s="77"/>
    </row>
    <row r="198" spans="1:8" s="1" customFormat="1" x14ac:dyDescent="0.25">
      <c r="A198" s="30" t="s">
        <v>266</v>
      </c>
      <c r="B198" s="40" t="s">
        <v>552</v>
      </c>
      <c r="C198" s="41" t="s">
        <v>553</v>
      </c>
      <c r="D198" s="40" t="s">
        <v>16</v>
      </c>
      <c r="E198" s="43">
        <v>5.9999999999999995E-4</v>
      </c>
      <c r="F198" s="68">
        <v>1.13E-4</v>
      </c>
      <c r="G198" s="77"/>
      <c r="H198" s="77"/>
    </row>
    <row r="199" spans="1:8" s="1" customFormat="1" x14ac:dyDescent="0.25">
      <c r="A199" s="34" t="s">
        <v>267</v>
      </c>
      <c r="B199" s="40" t="s">
        <v>78</v>
      </c>
      <c r="C199" s="41" t="s">
        <v>79</v>
      </c>
      <c r="D199" s="40" t="s">
        <v>16</v>
      </c>
      <c r="E199" s="43">
        <v>3.0000000000000001E-5</v>
      </c>
      <c r="F199" s="68">
        <v>6.0000000000000002E-6</v>
      </c>
      <c r="G199" s="77"/>
      <c r="H199" s="77"/>
    </row>
    <row r="200" spans="1:8" s="1" customFormat="1" x14ac:dyDescent="0.25">
      <c r="A200" s="39" t="s">
        <v>270</v>
      </c>
      <c r="B200" s="40" t="s">
        <v>529</v>
      </c>
      <c r="C200" s="41" t="s">
        <v>530</v>
      </c>
      <c r="D200" s="40" t="s">
        <v>42</v>
      </c>
      <c r="E200" s="43">
        <v>1.5</v>
      </c>
      <c r="F200" s="68">
        <v>0.28349999999999997</v>
      </c>
      <c r="G200" s="77"/>
      <c r="H200" s="77"/>
    </row>
    <row r="201" spans="1:8" s="1" customFormat="1" x14ac:dyDescent="0.25">
      <c r="A201" s="39" t="s">
        <v>273</v>
      </c>
      <c r="B201" s="40" t="s">
        <v>554</v>
      </c>
      <c r="C201" s="41" t="s">
        <v>555</v>
      </c>
      <c r="D201" s="40" t="s">
        <v>16</v>
      </c>
      <c r="E201" s="43">
        <v>1.4E-3</v>
      </c>
      <c r="F201" s="68">
        <v>2.6499999999999999E-4</v>
      </c>
      <c r="G201" s="77"/>
      <c r="H201" s="77"/>
    </row>
    <row r="202" spans="1:8" s="1" customFormat="1" x14ac:dyDescent="0.25">
      <c r="A202" s="39" t="s">
        <v>276</v>
      </c>
      <c r="B202" s="40" t="s">
        <v>556</v>
      </c>
      <c r="C202" s="41" t="s">
        <v>557</v>
      </c>
      <c r="D202" s="40" t="s">
        <v>16</v>
      </c>
      <c r="E202" s="43">
        <v>1E-4</v>
      </c>
      <c r="F202" s="68">
        <v>1.9000000000000001E-5</v>
      </c>
      <c r="G202" s="77"/>
      <c r="H202" s="77"/>
    </row>
    <row r="203" spans="1:8" s="1" customFormat="1" x14ac:dyDescent="0.25">
      <c r="A203" s="39" t="s">
        <v>277</v>
      </c>
      <c r="B203" s="40" t="s">
        <v>558</v>
      </c>
      <c r="C203" s="41" t="s">
        <v>559</v>
      </c>
      <c r="D203" s="40" t="s">
        <v>124</v>
      </c>
      <c r="E203" s="43">
        <v>0.1</v>
      </c>
      <c r="F203" s="68">
        <v>1.89E-2</v>
      </c>
      <c r="G203" s="77"/>
      <c r="H203" s="77"/>
    </row>
    <row r="204" spans="1:8" s="1" customFormat="1" x14ac:dyDescent="0.25">
      <c r="A204" s="39" t="s">
        <v>280</v>
      </c>
      <c r="B204" s="20"/>
      <c r="C204" s="20" t="s">
        <v>485</v>
      </c>
      <c r="D204" s="21" t="s">
        <v>124</v>
      </c>
      <c r="E204" s="53"/>
      <c r="F204" s="53">
        <v>2</v>
      </c>
      <c r="G204" s="77"/>
      <c r="H204" s="77"/>
    </row>
    <row r="205" spans="1:8" s="1" customFormat="1" x14ac:dyDescent="0.25">
      <c r="A205" s="39" t="s">
        <v>665</v>
      </c>
      <c r="B205" s="20" t="s">
        <v>293</v>
      </c>
      <c r="C205" s="20" t="s">
        <v>294</v>
      </c>
      <c r="D205" s="21" t="s">
        <v>16</v>
      </c>
      <c r="E205" s="87">
        <v>0.33500000000000002</v>
      </c>
      <c r="F205" s="88"/>
      <c r="G205" s="77"/>
      <c r="H205" s="77"/>
    </row>
    <row r="206" spans="1:8" s="1" customFormat="1" x14ac:dyDescent="0.25">
      <c r="A206" s="39" t="s">
        <v>666</v>
      </c>
      <c r="B206" s="27" t="s">
        <v>11</v>
      </c>
      <c r="C206" s="28" t="s">
        <v>22</v>
      </c>
      <c r="D206" s="27" t="s">
        <v>23</v>
      </c>
      <c r="E206" s="29">
        <v>21.8</v>
      </c>
      <c r="F206" s="62">
        <v>7.3029999999999999</v>
      </c>
      <c r="G206" s="77"/>
      <c r="H206" s="77"/>
    </row>
    <row r="207" spans="1:8" s="1" customFormat="1" ht="24" x14ac:dyDescent="0.25">
      <c r="A207" s="19" t="s">
        <v>283</v>
      </c>
      <c r="B207" s="23" t="s">
        <v>63</v>
      </c>
      <c r="C207" s="24" t="s">
        <v>64</v>
      </c>
      <c r="D207" s="23" t="s">
        <v>14</v>
      </c>
      <c r="E207" s="25">
        <v>0.15</v>
      </c>
      <c r="F207" s="64">
        <v>5.0250000000000003E-2</v>
      </c>
      <c r="G207" s="77"/>
      <c r="H207" s="77"/>
    </row>
    <row r="208" spans="1:8" s="1" customFormat="1" x14ac:dyDescent="0.25">
      <c r="A208" s="19" t="s">
        <v>286</v>
      </c>
      <c r="B208" s="31" t="s">
        <v>74</v>
      </c>
      <c r="C208" s="32" t="s">
        <v>75</v>
      </c>
      <c r="D208" s="31" t="s">
        <v>14</v>
      </c>
      <c r="E208" s="33">
        <v>0.21</v>
      </c>
      <c r="F208" s="66">
        <v>7.0349999999999996E-2</v>
      </c>
      <c r="G208" s="77"/>
      <c r="H208" s="77"/>
    </row>
    <row r="209" spans="1:8" s="1" customFormat="1" x14ac:dyDescent="0.25">
      <c r="A209" s="26" t="s">
        <v>287</v>
      </c>
      <c r="B209" s="35" t="s">
        <v>298</v>
      </c>
      <c r="C209" s="36" t="s">
        <v>299</v>
      </c>
      <c r="D209" s="35" t="s">
        <v>16</v>
      </c>
      <c r="E209" s="37">
        <v>1</v>
      </c>
      <c r="F209" s="67">
        <v>0.33500000000000002</v>
      </c>
      <c r="G209" s="77"/>
      <c r="H209" s="77"/>
    </row>
    <row r="210" spans="1:8" s="1" customFormat="1" ht="15" x14ac:dyDescent="0.25">
      <c r="A210" s="22" t="s">
        <v>288</v>
      </c>
      <c r="B210" s="46"/>
      <c r="C210" s="92" t="s">
        <v>300</v>
      </c>
      <c r="D210" s="92"/>
      <c r="E210" s="46"/>
      <c r="F210" s="46"/>
      <c r="G210" s="77"/>
      <c r="H210" s="77"/>
    </row>
    <row r="211" spans="1:8" s="1" customFormat="1" ht="51" x14ac:dyDescent="0.25">
      <c r="A211" s="30" t="s">
        <v>289</v>
      </c>
      <c r="B211" s="20" t="s">
        <v>302</v>
      </c>
      <c r="C211" s="20" t="s">
        <v>303</v>
      </c>
      <c r="D211" s="21" t="s">
        <v>304</v>
      </c>
      <c r="E211" s="90">
        <v>4</v>
      </c>
      <c r="F211" s="91"/>
      <c r="G211" s="77"/>
      <c r="H211" s="77"/>
    </row>
    <row r="212" spans="1:8" s="1" customFormat="1" ht="15.75" customHeight="1" x14ac:dyDescent="0.25">
      <c r="A212" s="34" t="s">
        <v>290</v>
      </c>
      <c r="B212" s="27" t="s">
        <v>11</v>
      </c>
      <c r="C212" s="28" t="s">
        <v>22</v>
      </c>
      <c r="D212" s="27" t="s">
        <v>23</v>
      </c>
      <c r="E212" s="29">
        <v>2.5</v>
      </c>
      <c r="F212" s="69">
        <v>10</v>
      </c>
      <c r="G212" s="77"/>
      <c r="H212" s="77"/>
    </row>
    <row r="213" spans="1:8" s="1" customFormat="1" ht="15" x14ac:dyDescent="0.25">
      <c r="A213" s="45"/>
      <c r="B213" s="23" t="s">
        <v>306</v>
      </c>
      <c r="C213" s="24" t="s">
        <v>307</v>
      </c>
      <c r="D213" s="23" t="s">
        <v>14</v>
      </c>
      <c r="E213" s="25">
        <v>0.08</v>
      </c>
      <c r="F213" s="64">
        <v>0.32</v>
      </c>
      <c r="G213" s="77"/>
      <c r="H213" s="77"/>
    </row>
    <row r="214" spans="1:8" s="1" customFormat="1" x14ac:dyDescent="0.25">
      <c r="A214" s="19" t="s">
        <v>291</v>
      </c>
      <c r="B214" s="31" t="s">
        <v>308</v>
      </c>
      <c r="C214" s="32" t="s">
        <v>309</v>
      </c>
      <c r="D214" s="31" t="s">
        <v>14</v>
      </c>
      <c r="E214" s="33">
        <v>0.92</v>
      </c>
      <c r="F214" s="66">
        <v>3.68</v>
      </c>
      <c r="G214" s="77"/>
      <c r="H214" s="77"/>
    </row>
    <row r="215" spans="1:8" s="1" customFormat="1" ht="24" x14ac:dyDescent="0.25">
      <c r="A215" s="26" t="s">
        <v>667</v>
      </c>
      <c r="B215" s="31" t="s">
        <v>310</v>
      </c>
      <c r="C215" s="32" t="s">
        <v>311</v>
      </c>
      <c r="D215" s="31" t="s">
        <v>186</v>
      </c>
      <c r="E215" s="33">
        <v>0.46</v>
      </c>
      <c r="F215" s="66">
        <v>1.84</v>
      </c>
      <c r="G215" s="77"/>
      <c r="H215" s="77"/>
    </row>
    <row r="216" spans="1:8" s="1" customFormat="1" x14ac:dyDescent="0.25">
      <c r="A216" s="22" t="s">
        <v>668</v>
      </c>
      <c r="B216" s="35" t="s">
        <v>40</v>
      </c>
      <c r="C216" s="36" t="s">
        <v>41</v>
      </c>
      <c r="D216" s="35" t="s">
        <v>42</v>
      </c>
      <c r="E216" s="38">
        <v>0.15</v>
      </c>
      <c r="F216" s="67">
        <v>0.6</v>
      </c>
      <c r="G216" s="77"/>
      <c r="H216" s="77"/>
    </row>
    <row r="217" spans="1:8" s="1" customFormat="1" x14ac:dyDescent="0.25">
      <c r="A217" s="30" t="s">
        <v>669</v>
      </c>
      <c r="B217" s="40" t="s">
        <v>312</v>
      </c>
      <c r="C217" s="41" t="s">
        <v>313</v>
      </c>
      <c r="D217" s="40" t="s">
        <v>42</v>
      </c>
      <c r="E217" s="43">
        <v>1.28</v>
      </c>
      <c r="F217" s="68">
        <v>5.12</v>
      </c>
      <c r="G217" s="77"/>
      <c r="H217" s="77"/>
    </row>
    <row r="218" spans="1:8" s="1" customFormat="1" ht="25.5" x14ac:dyDescent="0.25">
      <c r="A218" s="30" t="s">
        <v>670</v>
      </c>
      <c r="B218" s="20" t="s">
        <v>315</v>
      </c>
      <c r="C218" s="20" t="s">
        <v>316</v>
      </c>
      <c r="D218" s="21" t="s">
        <v>317</v>
      </c>
      <c r="E218" s="87">
        <v>1.3</v>
      </c>
      <c r="F218" s="88"/>
      <c r="G218" s="77"/>
      <c r="H218" s="77"/>
    </row>
    <row r="219" spans="1:8" s="1" customFormat="1" x14ac:dyDescent="0.25">
      <c r="A219" s="34" t="s">
        <v>671</v>
      </c>
      <c r="B219" s="27" t="s">
        <v>11</v>
      </c>
      <c r="C219" s="28" t="s">
        <v>22</v>
      </c>
      <c r="D219" s="27" t="s">
        <v>23</v>
      </c>
      <c r="E219" s="29">
        <v>42.2</v>
      </c>
      <c r="F219" s="62">
        <v>54.86</v>
      </c>
      <c r="G219" s="77"/>
      <c r="H219" s="77"/>
    </row>
    <row r="220" spans="1:8" s="1" customFormat="1" ht="15.75" customHeight="1" x14ac:dyDescent="0.25">
      <c r="A220" s="39" t="s">
        <v>672</v>
      </c>
      <c r="B220" s="23" t="s">
        <v>115</v>
      </c>
      <c r="C220" s="24" t="s">
        <v>116</v>
      </c>
      <c r="D220" s="23" t="s">
        <v>14</v>
      </c>
      <c r="E220" s="25">
        <v>1.87</v>
      </c>
      <c r="F220" s="64">
        <v>2.431</v>
      </c>
      <c r="G220" s="77"/>
      <c r="H220" s="77"/>
    </row>
    <row r="221" spans="1:8" s="1" customFormat="1" x14ac:dyDescent="0.25">
      <c r="A221" s="19" t="s">
        <v>560</v>
      </c>
      <c r="B221" s="35" t="s">
        <v>318</v>
      </c>
      <c r="C221" s="36" t="s">
        <v>319</v>
      </c>
      <c r="D221" s="35" t="s">
        <v>16</v>
      </c>
      <c r="E221" s="38">
        <v>0.02</v>
      </c>
      <c r="F221" s="67">
        <v>2.5999999999999999E-2</v>
      </c>
      <c r="G221" s="77"/>
      <c r="H221" s="77"/>
    </row>
    <row r="222" spans="1:8" s="1" customFormat="1" x14ac:dyDescent="0.25">
      <c r="A222" s="26" t="s">
        <v>561</v>
      </c>
      <c r="B222" s="40" t="s">
        <v>320</v>
      </c>
      <c r="C222" s="41" t="s">
        <v>321</v>
      </c>
      <c r="D222" s="40" t="s">
        <v>97</v>
      </c>
      <c r="E222" s="43">
        <v>0.3</v>
      </c>
      <c r="F222" s="68">
        <v>0.39</v>
      </c>
      <c r="G222" s="77"/>
      <c r="H222" s="77"/>
    </row>
    <row r="223" spans="1:8" s="1" customFormat="1" x14ac:dyDescent="0.25">
      <c r="A223" s="22" t="s">
        <v>562</v>
      </c>
      <c r="B223" s="40" t="s">
        <v>322</v>
      </c>
      <c r="C223" s="41" t="s">
        <v>323</v>
      </c>
      <c r="D223" s="40" t="s">
        <v>16</v>
      </c>
      <c r="E223" s="43">
        <v>0.21</v>
      </c>
      <c r="F223" s="68">
        <v>0.27300000000000002</v>
      </c>
      <c r="G223" s="77"/>
      <c r="H223" s="77"/>
    </row>
    <row r="224" spans="1:8" s="1" customFormat="1" x14ac:dyDescent="0.25">
      <c r="A224" s="34" t="s">
        <v>563</v>
      </c>
      <c r="B224" s="20" t="s">
        <v>325</v>
      </c>
      <c r="C224" s="20" t="s">
        <v>326</v>
      </c>
      <c r="D224" s="21" t="s">
        <v>91</v>
      </c>
      <c r="E224" s="87">
        <v>1.7</v>
      </c>
      <c r="F224" s="88"/>
      <c r="G224" s="77"/>
      <c r="H224" s="77"/>
    </row>
    <row r="225" spans="1:8" s="1" customFormat="1" x14ac:dyDescent="0.25">
      <c r="A225" s="39" t="s">
        <v>564</v>
      </c>
      <c r="B225" s="27" t="s">
        <v>11</v>
      </c>
      <c r="C225" s="28" t="s">
        <v>22</v>
      </c>
      <c r="D225" s="27" t="s">
        <v>23</v>
      </c>
      <c r="E225" s="44">
        <v>89</v>
      </c>
      <c r="F225" s="62">
        <v>151.30000000000001</v>
      </c>
      <c r="G225" s="77"/>
      <c r="H225" s="77"/>
    </row>
    <row r="226" spans="1:8" s="1" customFormat="1" ht="24" x14ac:dyDescent="0.25">
      <c r="A226" s="39" t="s">
        <v>673</v>
      </c>
      <c r="B226" s="23" t="s">
        <v>66</v>
      </c>
      <c r="C226" s="24" t="s">
        <v>67</v>
      </c>
      <c r="D226" s="23" t="s">
        <v>14</v>
      </c>
      <c r="E226" s="25">
        <v>5.88</v>
      </c>
      <c r="F226" s="64">
        <v>9.9960000000000004</v>
      </c>
      <c r="G226" s="77"/>
      <c r="H226" s="77"/>
    </row>
    <row r="227" spans="1:8" s="1" customFormat="1" x14ac:dyDescent="0.25">
      <c r="A227" s="19" t="s">
        <v>292</v>
      </c>
      <c r="B227" s="35" t="s">
        <v>327</v>
      </c>
      <c r="C227" s="36" t="s">
        <v>328</v>
      </c>
      <c r="D227" s="35" t="s">
        <v>42</v>
      </c>
      <c r="E227" s="37">
        <v>103</v>
      </c>
      <c r="F227" s="67">
        <v>175.1</v>
      </c>
      <c r="G227" s="77"/>
      <c r="H227" s="77"/>
    </row>
    <row r="228" spans="1:8" s="1" customFormat="1" ht="51" x14ac:dyDescent="0.25">
      <c r="A228" s="26" t="s">
        <v>295</v>
      </c>
      <c r="B228" s="20" t="s">
        <v>751</v>
      </c>
      <c r="C228" s="20" t="s">
        <v>752</v>
      </c>
      <c r="D228" s="21" t="s">
        <v>16</v>
      </c>
      <c r="E228" s="90">
        <v>425</v>
      </c>
      <c r="F228" s="91"/>
      <c r="G228" s="77"/>
      <c r="H228" s="77"/>
    </row>
    <row r="229" spans="1:8" s="1" customFormat="1" x14ac:dyDescent="0.25">
      <c r="A229" s="22" t="s">
        <v>296</v>
      </c>
      <c r="B229" s="23" t="s">
        <v>749</v>
      </c>
      <c r="C229" s="24" t="s">
        <v>750</v>
      </c>
      <c r="D229" s="23" t="s">
        <v>14</v>
      </c>
      <c r="E229" s="25">
        <v>7.8719999999999998E-2</v>
      </c>
      <c r="F229" s="64">
        <v>33.456000000000003</v>
      </c>
      <c r="G229" s="77"/>
      <c r="H229" s="77"/>
    </row>
    <row r="230" spans="1:8" s="1" customFormat="1" ht="25.5" x14ac:dyDescent="0.25">
      <c r="A230" s="34" t="s">
        <v>297</v>
      </c>
      <c r="B230" s="20" t="s">
        <v>181</v>
      </c>
      <c r="C230" s="20" t="s">
        <v>182</v>
      </c>
      <c r="D230" s="21" t="s">
        <v>183</v>
      </c>
      <c r="E230" s="87">
        <v>0.17</v>
      </c>
      <c r="F230" s="88"/>
      <c r="G230" s="77"/>
      <c r="H230" s="77"/>
    </row>
    <row r="231" spans="1:8" s="1" customFormat="1" x14ac:dyDescent="0.25">
      <c r="A231" s="19" t="s">
        <v>301</v>
      </c>
      <c r="B231" s="27" t="s">
        <v>11</v>
      </c>
      <c r="C231" s="28" t="s">
        <v>22</v>
      </c>
      <c r="D231" s="27" t="s">
        <v>23</v>
      </c>
      <c r="E231" s="29">
        <v>6.51</v>
      </c>
      <c r="F231" s="62">
        <v>1.1067</v>
      </c>
      <c r="G231" s="77"/>
      <c r="H231" s="77"/>
    </row>
    <row r="232" spans="1:8" s="1" customFormat="1" x14ac:dyDescent="0.25">
      <c r="A232" s="22" t="s">
        <v>305</v>
      </c>
      <c r="B232" s="23" t="s">
        <v>184</v>
      </c>
      <c r="C232" s="24" t="s">
        <v>185</v>
      </c>
      <c r="D232" s="23" t="s">
        <v>186</v>
      </c>
      <c r="E232" s="25">
        <v>2.9</v>
      </c>
      <c r="F232" s="64">
        <v>0.49299999999999999</v>
      </c>
      <c r="G232" s="77"/>
      <c r="H232" s="77"/>
    </row>
    <row r="233" spans="1:8" s="1" customFormat="1" x14ac:dyDescent="0.25">
      <c r="A233" s="19" t="s">
        <v>314</v>
      </c>
      <c r="B233" s="20"/>
      <c r="C233" s="20" t="s">
        <v>334</v>
      </c>
      <c r="D233" s="21" t="s">
        <v>188</v>
      </c>
      <c r="E233" s="53"/>
      <c r="F233" s="53">
        <v>8</v>
      </c>
      <c r="G233" s="77"/>
      <c r="H233" s="77"/>
    </row>
    <row r="234" spans="1:8" s="1" customFormat="1" x14ac:dyDescent="0.25">
      <c r="A234" s="19" t="s">
        <v>324</v>
      </c>
      <c r="B234" s="20"/>
      <c r="C234" s="20" t="s">
        <v>336</v>
      </c>
      <c r="D234" s="21" t="s">
        <v>86</v>
      </c>
      <c r="E234" s="53"/>
      <c r="F234" s="53">
        <v>74</v>
      </c>
      <c r="G234" s="77"/>
      <c r="H234" s="77"/>
    </row>
    <row r="235" spans="1:8" s="1" customFormat="1" x14ac:dyDescent="0.25">
      <c r="A235" s="19" t="s">
        <v>329</v>
      </c>
      <c r="B235" s="20"/>
      <c r="C235" s="20" t="s">
        <v>338</v>
      </c>
      <c r="D235" s="21" t="s">
        <v>188</v>
      </c>
      <c r="E235" s="53"/>
      <c r="F235" s="53">
        <v>9</v>
      </c>
      <c r="G235" s="77"/>
      <c r="H235" s="77"/>
    </row>
    <row r="236" spans="1:8" s="1" customFormat="1" ht="15.75" x14ac:dyDescent="0.25">
      <c r="A236" s="93" t="s">
        <v>339</v>
      </c>
      <c r="B236" s="94"/>
      <c r="C236" s="94"/>
      <c r="D236" s="94"/>
      <c r="E236" s="94"/>
      <c r="F236" s="94"/>
      <c r="G236" s="77"/>
      <c r="H236" s="77"/>
    </row>
    <row r="237" spans="1:8" s="1" customFormat="1" ht="15" x14ac:dyDescent="0.25">
      <c r="A237" s="45"/>
      <c r="B237" s="46"/>
      <c r="C237" s="92" t="s">
        <v>196</v>
      </c>
      <c r="D237" s="92"/>
      <c r="E237" s="46"/>
      <c r="F237" s="46"/>
      <c r="G237" s="77"/>
      <c r="H237" s="77"/>
    </row>
    <row r="238" spans="1:8" s="1" customFormat="1" ht="76.5" x14ac:dyDescent="0.25">
      <c r="A238" s="19" t="s">
        <v>330</v>
      </c>
      <c r="B238" s="20" t="s">
        <v>197</v>
      </c>
      <c r="C238" s="20" t="s">
        <v>198</v>
      </c>
      <c r="D238" s="21" t="s">
        <v>12</v>
      </c>
      <c r="E238" s="87">
        <v>0.56000000000000005</v>
      </c>
      <c r="F238" s="88"/>
      <c r="G238" s="77"/>
      <c r="H238" s="77"/>
    </row>
    <row r="239" spans="1:8" s="1" customFormat="1" x14ac:dyDescent="0.25">
      <c r="A239" s="26" t="s">
        <v>331</v>
      </c>
      <c r="B239" s="27" t="s">
        <v>11</v>
      </c>
      <c r="C239" s="28" t="s">
        <v>22</v>
      </c>
      <c r="D239" s="27" t="s">
        <v>23</v>
      </c>
      <c r="E239" s="29">
        <v>7.26</v>
      </c>
      <c r="F239" s="62">
        <v>4.0655999999999999</v>
      </c>
      <c r="G239" s="77"/>
      <c r="H239" s="77"/>
    </row>
    <row r="240" spans="1:8" s="1" customFormat="1" ht="24" x14ac:dyDescent="0.25">
      <c r="A240" s="22" t="s">
        <v>332</v>
      </c>
      <c r="B240" s="23" t="s">
        <v>200</v>
      </c>
      <c r="C240" s="24" t="s">
        <v>201</v>
      </c>
      <c r="D240" s="23" t="s">
        <v>14</v>
      </c>
      <c r="E240" s="25">
        <v>15.32</v>
      </c>
      <c r="F240" s="64">
        <v>8.5792000000000002</v>
      </c>
      <c r="G240" s="77"/>
      <c r="H240" s="77"/>
    </row>
    <row r="241" spans="1:8" s="1" customFormat="1" ht="25.5" x14ac:dyDescent="0.25">
      <c r="A241" s="19" t="s">
        <v>333</v>
      </c>
      <c r="B241" s="20" t="s">
        <v>206</v>
      </c>
      <c r="C241" s="20" t="s">
        <v>207</v>
      </c>
      <c r="D241" s="21" t="s">
        <v>12</v>
      </c>
      <c r="E241" s="87">
        <v>0.56000000000000005</v>
      </c>
      <c r="F241" s="88"/>
      <c r="G241" s="77"/>
      <c r="H241" s="77"/>
    </row>
    <row r="242" spans="1:8" s="1" customFormat="1" x14ac:dyDescent="0.25">
      <c r="A242" s="22" t="s">
        <v>674</v>
      </c>
      <c r="B242" s="23" t="s">
        <v>51</v>
      </c>
      <c r="C242" s="24" t="s">
        <v>52</v>
      </c>
      <c r="D242" s="23" t="s">
        <v>14</v>
      </c>
      <c r="E242" s="25">
        <v>4.8070000000000004</v>
      </c>
      <c r="F242" s="64">
        <v>2.6919</v>
      </c>
      <c r="G242" s="77"/>
      <c r="H242" s="77"/>
    </row>
    <row r="243" spans="1:8" s="1" customFormat="1" x14ac:dyDescent="0.25">
      <c r="A243" s="19" t="s">
        <v>335</v>
      </c>
      <c r="B243" s="20" t="s">
        <v>151</v>
      </c>
      <c r="C243" s="20" t="s">
        <v>152</v>
      </c>
      <c r="D243" s="21" t="s">
        <v>48</v>
      </c>
      <c r="E243" s="87">
        <v>0.1</v>
      </c>
      <c r="F243" s="88"/>
      <c r="G243" s="77"/>
      <c r="H243" s="77"/>
    </row>
    <row r="244" spans="1:8" s="1" customFormat="1" x14ac:dyDescent="0.25">
      <c r="A244" s="26" t="s">
        <v>675</v>
      </c>
      <c r="B244" s="27" t="s">
        <v>11</v>
      </c>
      <c r="C244" s="28" t="s">
        <v>22</v>
      </c>
      <c r="D244" s="27" t="s">
        <v>23</v>
      </c>
      <c r="E244" s="44">
        <v>123</v>
      </c>
      <c r="F244" s="62">
        <v>12.3</v>
      </c>
      <c r="G244" s="77"/>
      <c r="H244" s="77"/>
    </row>
    <row r="245" spans="1:8" s="1" customFormat="1" ht="15" x14ac:dyDescent="0.25">
      <c r="A245" s="45"/>
      <c r="B245" s="46"/>
      <c r="C245" s="92" t="s">
        <v>211</v>
      </c>
      <c r="D245" s="92"/>
      <c r="E245" s="46"/>
      <c r="F245" s="46"/>
      <c r="G245" s="77"/>
      <c r="H245" s="77"/>
    </row>
    <row r="246" spans="1:8" s="1" customFormat="1" x14ac:dyDescent="0.25">
      <c r="A246" s="19" t="s">
        <v>337</v>
      </c>
      <c r="B246" s="20" t="s">
        <v>213</v>
      </c>
      <c r="C246" s="20" t="s">
        <v>214</v>
      </c>
      <c r="D246" s="21" t="s">
        <v>91</v>
      </c>
      <c r="E246" s="87">
        <v>7.46E-2</v>
      </c>
      <c r="F246" s="88"/>
      <c r="G246" s="77"/>
      <c r="H246" s="77"/>
    </row>
    <row r="247" spans="1:8" s="1" customFormat="1" x14ac:dyDescent="0.25">
      <c r="A247" s="26" t="s">
        <v>565</v>
      </c>
      <c r="B247" s="27" t="s">
        <v>11</v>
      </c>
      <c r="C247" s="28" t="s">
        <v>22</v>
      </c>
      <c r="D247" s="27" t="s">
        <v>23</v>
      </c>
      <c r="E247" s="44">
        <v>659</v>
      </c>
      <c r="F247" s="62">
        <v>49.1614</v>
      </c>
      <c r="G247" s="77"/>
      <c r="H247" s="77"/>
    </row>
    <row r="248" spans="1:8" s="1" customFormat="1" ht="24" x14ac:dyDescent="0.25">
      <c r="A248" s="22" t="s">
        <v>566</v>
      </c>
      <c r="B248" s="23" t="s">
        <v>63</v>
      </c>
      <c r="C248" s="24" t="s">
        <v>64</v>
      </c>
      <c r="D248" s="23" t="s">
        <v>14</v>
      </c>
      <c r="E248" s="25">
        <v>10.79</v>
      </c>
      <c r="F248" s="64">
        <v>0.80493400000000004</v>
      </c>
      <c r="G248" s="77"/>
      <c r="H248" s="77"/>
    </row>
    <row r="249" spans="1:8" s="1" customFormat="1" ht="24" x14ac:dyDescent="0.25">
      <c r="A249" s="30" t="s">
        <v>676</v>
      </c>
      <c r="B249" s="31" t="s">
        <v>66</v>
      </c>
      <c r="C249" s="32" t="s">
        <v>67</v>
      </c>
      <c r="D249" s="31" t="s">
        <v>14</v>
      </c>
      <c r="E249" s="33">
        <v>21.7</v>
      </c>
      <c r="F249" s="66">
        <v>1.6188</v>
      </c>
      <c r="G249" s="77"/>
      <c r="H249" s="77"/>
    </row>
    <row r="250" spans="1:8" s="1" customFormat="1" x14ac:dyDescent="0.25">
      <c r="A250" s="30" t="s">
        <v>677</v>
      </c>
      <c r="B250" s="31" t="s">
        <v>215</v>
      </c>
      <c r="C250" s="32" t="s">
        <v>216</v>
      </c>
      <c r="D250" s="31" t="s">
        <v>14</v>
      </c>
      <c r="E250" s="33">
        <v>11.39</v>
      </c>
      <c r="F250" s="66">
        <v>0.84969399999999995</v>
      </c>
      <c r="G250" s="77"/>
      <c r="H250" s="77"/>
    </row>
    <row r="251" spans="1:8" s="1" customFormat="1" x14ac:dyDescent="0.25">
      <c r="A251" s="30" t="s">
        <v>678</v>
      </c>
      <c r="B251" s="31" t="s">
        <v>74</v>
      </c>
      <c r="C251" s="32" t="s">
        <v>75</v>
      </c>
      <c r="D251" s="31" t="s">
        <v>14</v>
      </c>
      <c r="E251" s="33">
        <v>32.369999999999997</v>
      </c>
      <c r="F251" s="66">
        <v>2.4148000000000001</v>
      </c>
      <c r="G251" s="77"/>
      <c r="H251" s="77"/>
    </row>
    <row r="252" spans="1:8" s="1" customFormat="1" x14ac:dyDescent="0.25">
      <c r="A252" s="34" t="s">
        <v>679</v>
      </c>
      <c r="B252" s="35" t="s">
        <v>95</v>
      </c>
      <c r="C252" s="36" t="s">
        <v>96</v>
      </c>
      <c r="D252" s="35" t="s">
        <v>42</v>
      </c>
      <c r="E252" s="38">
        <v>101.5</v>
      </c>
      <c r="F252" s="67">
        <v>7.5719000000000003</v>
      </c>
      <c r="G252" s="77"/>
      <c r="H252" s="77"/>
    </row>
    <row r="253" spans="1:8" s="1" customFormat="1" x14ac:dyDescent="0.25">
      <c r="A253" s="39" t="s">
        <v>680</v>
      </c>
      <c r="B253" s="40" t="s">
        <v>217</v>
      </c>
      <c r="C253" s="41" t="s">
        <v>218</v>
      </c>
      <c r="D253" s="40" t="s">
        <v>42</v>
      </c>
      <c r="E253" s="43">
        <v>2.4700000000000002</v>
      </c>
      <c r="F253" s="68">
        <v>0.18426200000000001</v>
      </c>
      <c r="G253" s="77"/>
      <c r="H253" s="77"/>
    </row>
    <row r="254" spans="1:8" s="1" customFormat="1" x14ac:dyDescent="0.25">
      <c r="A254" s="39" t="s">
        <v>681</v>
      </c>
      <c r="B254" s="40" t="s">
        <v>119</v>
      </c>
      <c r="C254" s="41" t="s">
        <v>41</v>
      </c>
      <c r="D254" s="40" t="s">
        <v>42</v>
      </c>
      <c r="E254" s="43">
        <v>77.2</v>
      </c>
      <c r="F254" s="68">
        <v>5.7591000000000001</v>
      </c>
      <c r="G254" s="77"/>
      <c r="H254" s="77"/>
    </row>
    <row r="255" spans="1:8" s="1" customFormat="1" x14ac:dyDescent="0.25">
      <c r="A255" s="39" t="s">
        <v>682</v>
      </c>
      <c r="B255" s="40" t="s">
        <v>219</v>
      </c>
      <c r="C255" s="41" t="s">
        <v>220</v>
      </c>
      <c r="D255" s="40" t="s">
        <v>16</v>
      </c>
      <c r="E255" s="43">
        <v>0.29699999999999999</v>
      </c>
      <c r="F255" s="68">
        <v>2.2155999999999999E-2</v>
      </c>
      <c r="G255" s="77"/>
      <c r="H255" s="77"/>
    </row>
    <row r="256" spans="1:8" s="1" customFormat="1" x14ac:dyDescent="0.25">
      <c r="A256" s="39" t="s">
        <v>683</v>
      </c>
      <c r="B256" s="40" t="s">
        <v>76</v>
      </c>
      <c r="C256" s="41" t="s">
        <v>77</v>
      </c>
      <c r="D256" s="40" t="s">
        <v>16</v>
      </c>
      <c r="E256" s="43">
        <v>0.14299999999999999</v>
      </c>
      <c r="F256" s="68">
        <v>1.0668E-2</v>
      </c>
      <c r="G256" s="77"/>
      <c r="H256" s="77"/>
    </row>
    <row r="257" spans="1:8" s="1" customFormat="1" ht="24" x14ac:dyDescent="0.25">
      <c r="A257" s="39" t="s">
        <v>684</v>
      </c>
      <c r="B257" s="40" t="s">
        <v>221</v>
      </c>
      <c r="C257" s="41" t="s">
        <v>222</v>
      </c>
      <c r="D257" s="40" t="s">
        <v>42</v>
      </c>
      <c r="E257" s="43">
        <v>0.11</v>
      </c>
      <c r="F257" s="68">
        <v>8.2059999999999998E-3</v>
      </c>
      <c r="G257" s="77"/>
      <c r="H257" s="77"/>
    </row>
    <row r="258" spans="1:8" s="1" customFormat="1" ht="24" x14ac:dyDescent="0.25">
      <c r="A258" s="39" t="s">
        <v>685</v>
      </c>
      <c r="B258" s="40" t="s">
        <v>223</v>
      </c>
      <c r="C258" s="41" t="s">
        <v>224</v>
      </c>
      <c r="D258" s="40" t="s">
        <v>42</v>
      </c>
      <c r="E258" s="43">
        <v>6.95</v>
      </c>
      <c r="F258" s="68">
        <v>0.51846999999999999</v>
      </c>
      <c r="G258" s="77"/>
      <c r="H258" s="77"/>
    </row>
    <row r="259" spans="1:8" s="1" customFormat="1" ht="24" x14ac:dyDescent="0.25">
      <c r="A259" s="39" t="s">
        <v>686</v>
      </c>
      <c r="B259" s="40" t="s">
        <v>82</v>
      </c>
      <c r="C259" s="41" t="s">
        <v>83</v>
      </c>
      <c r="D259" s="40" t="s">
        <v>42</v>
      </c>
      <c r="E259" s="43">
        <v>11.1</v>
      </c>
      <c r="F259" s="68">
        <v>0.82806000000000002</v>
      </c>
      <c r="G259" s="77"/>
      <c r="H259" s="77"/>
    </row>
    <row r="260" spans="1:8" s="1" customFormat="1" x14ac:dyDescent="0.25">
      <c r="A260" s="39" t="s">
        <v>687</v>
      </c>
      <c r="B260" s="40" t="s">
        <v>102</v>
      </c>
      <c r="C260" s="41" t="s">
        <v>103</v>
      </c>
      <c r="D260" s="40" t="s">
        <v>104</v>
      </c>
      <c r="E260" s="43">
        <v>6.04</v>
      </c>
      <c r="F260" s="68">
        <v>0.45058399999999998</v>
      </c>
      <c r="G260" s="77"/>
      <c r="H260" s="77"/>
    </row>
    <row r="261" spans="1:8" s="1" customFormat="1" x14ac:dyDescent="0.25">
      <c r="A261" s="39" t="s">
        <v>688</v>
      </c>
      <c r="B261" s="40" t="s">
        <v>84</v>
      </c>
      <c r="C261" s="41" t="s">
        <v>85</v>
      </c>
      <c r="D261" s="40" t="s">
        <v>86</v>
      </c>
      <c r="E261" s="42">
        <v>59</v>
      </c>
      <c r="F261" s="68">
        <v>4.4013999999999998</v>
      </c>
      <c r="G261" s="77"/>
      <c r="H261" s="77"/>
    </row>
    <row r="262" spans="1:8" s="1" customFormat="1" ht="25.5" x14ac:dyDescent="0.25">
      <c r="A262" s="19" t="s">
        <v>340</v>
      </c>
      <c r="B262" s="20" t="s">
        <v>249</v>
      </c>
      <c r="C262" s="20" t="s">
        <v>250</v>
      </c>
      <c r="D262" s="21" t="s">
        <v>251</v>
      </c>
      <c r="E262" s="87">
        <v>8.9999999999999993E-3</v>
      </c>
      <c r="F262" s="88"/>
      <c r="G262" s="77"/>
      <c r="H262" s="77"/>
    </row>
    <row r="263" spans="1:8" s="1" customFormat="1" x14ac:dyDescent="0.25">
      <c r="A263" s="26" t="s">
        <v>341</v>
      </c>
      <c r="B263" s="27" t="s">
        <v>11</v>
      </c>
      <c r="C263" s="28" t="s">
        <v>22</v>
      </c>
      <c r="D263" s="27" t="s">
        <v>23</v>
      </c>
      <c r="E263" s="44">
        <v>180</v>
      </c>
      <c r="F263" s="62">
        <v>1.62</v>
      </c>
      <c r="G263" s="77"/>
      <c r="H263" s="77"/>
    </row>
    <row r="264" spans="1:8" s="1" customFormat="1" x14ac:dyDescent="0.25">
      <c r="A264" s="22" t="s">
        <v>342</v>
      </c>
      <c r="B264" s="23" t="s">
        <v>60</v>
      </c>
      <c r="C264" s="24" t="s">
        <v>61</v>
      </c>
      <c r="D264" s="23" t="s">
        <v>14</v>
      </c>
      <c r="E264" s="47">
        <v>48</v>
      </c>
      <c r="F264" s="64">
        <v>0.432</v>
      </c>
      <c r="G264" s="77"/>
      <c r="H264" s="77"/>
    </row>
    <row r="265" spans="1:8" s="1" customFormat="1" x14ac:dyDescent="0.25">
      <c r="A265" s="30" t="s">
        <v>689</v>
      </c>
      <c r="B265" s="31" t="s">
        <v>74</v>
      </c>
      <c r="C265" s="32" t="s">
        <v>75</v>
      </c>
      <c r="D265" s="31" t="s">
        <v>14</v>
      </c>
      <c r="E265" s="33">
        <v>0.13</v>
      </c>
      <c r="F265" s="66">
        <v>1.17E-3</v>
      </c>
      <c r="G265" s="77"/>
      <c r="H265" s="77"/>
    </row>
    <row r="266" spans="1:8" s="1" customFormat="1" x14ac:dyDescent="0.25">
      <c r="A266" s="34" t="s">
        <v>690</v>
      </c>
      <c r="B266" s="35" t="s">
        <v>252</v>
      </c>
      <c r="C266" s="36" t="s">
        <v>253</v>
      </c>
      <c r="D266" s="35" t="s">
        <v>42</v>
      </c>
      <c r="E266" s="37">
        <v>102</v>
      </c>
      <c r="F266" s="67">
        <v>0.91800000000000004</v>
      </c>
      <c r="G266" s="77"/>
      <c r="H266" s="77"/>
    </row>
    <row r="267" spans="1:8" s="1" customFormat="1" x14ac:dyDescent="0.25">
      <c r="A267" s="39" t="s">
        <v>691</v>
      </c>
      <c r="B267" s="40" t="s">
        <v>40</v>
      </c>
      <c r="C267" s="41" t="s">
        <v>41</v>
      </c>
      <c r="D267" s="40" t="s">
        <v>42</v>
      </c>
      <c r="E267" s="43">
        <v>0.2</v>
      </c>
      <c r="F267" s="68">
        <v>1.8E-3</v>
      </c>
      <c r="G267" s="77"/>
      <c r="H267" s="77"/>
    </row>
    <row r="268" spans="1:8" s="1" customFormat="1" x14ac:dyDescent="0.25">
      <c r="A268" s="39" t="s">
        <v>692</v>
      </c>
      <c r="B268" s="40" t="s">
        <v>120</v>
      </c>
      <c r="C268" s="41" t="s">
        <v>121</v>
      </c>
      <c r="D268" s="40" t="s">
        <v>86</v>
      </c>
      <c r="E268" s="42">
        <v>250</v>
      </c>
      <c r="F268" s="68">
        <v>2.25</v>
      </c>
      <c r="G268" s="77"/>
      <c r="H268" s="77"/>
    </row>
    <row r="269" spans="1:8" s="1" customFormat="1" x14ac:dyDescent="0.25">
      <c r="A269" s="19" t="s">
        <v>343</v>
      </c>
      <c r="B269" s="20" t="s">
        <v>213</v>
      </c>
      <c r="C269" s="20" t="s">
        <v>214</v>
      </c>
      <c r="D269" s="21" t="s">
        <v>91</v>
      </c>
      <c r="E269" s="87">
        <v>0.1444</v>
      </c>
      <c r="F269" s="88"/>
      <c r="G269" s="77"/>
      <c r="H269" s="77"/>
    </row>
    <row r="270" spans="1:8" s="1" customFormat="1" x14ac:dyDescent="0.25">
      <c r="A270" s="26" t="s">
        <v>344</v>
      </c>
      <c r="B270" s="27" t="s">
        <v>11</v>
      </c>
      <c r="C270" s="28" t="s">
        <v>22</v>
      </c>
      <c r="D270" s="27" t="s">
        <v>23</v>
      </c>
      <c r="E270" s="44">
        <v>659</v>
      </c>
      <c r="F270" s="62">
        <v>95.159599999999998</v>
      </c>
      <c r="G270" s="77"/>
      <c r="H270" s="77"/>
    </row>
    <row r="271" spans="1:8" s="1" customFormat="1" ht="24" x14ac:dyDescent="0.25">
      <c r="A271" s="22" t="s">
        <v>693</v>
      </c>
      <c r="B271" s="23" t="s">
        <v>63</v>
      </c>
      <c r="C271" s="24" t="s">
        <v>64</v>
      </c>
      <c r="D271" s="23" t="s">
        <v>14</v>
      </c>
      <c r="E271" s="25">
        <v>10.79</v>
      </c>
      <c r="F271" s="64">
        <v>1.5581</v>
      </c>
      <c r="G271" s="77"/>
      <c r="H271" s="77"/>
    </row>
    <row r="272" spans="1:8" s="1" customFormat="1" ht="24" x14ac:dyDescent="0.25">
      <c r="A272" s="30" t="s">
        <v>694</v>
      </c>
      <c r="B272" s="31" t="s">
        <v>66</v>
      </c>
      <c r="C272" s="32" t="s">
        <v>67</v>
      </c>
      <c r="D272" s="31" t="s">
        <v>14</v>
      </c>
      <c r="E272" s="33">
        <v>21.7</v>
      </c>
      <c r="F272" s="66">
        <v>3.1335000000000002</v>
      </c>
      <c r="G272" s="77"/>
      <c r="H272" s="77"/>
    </row>
    <row r="273" spans="1:8" s="1" customFormat="1" x14ac:dyDescent="0.25">
      <c r="A273" s="30" t="s">
        <v>695</v>
      </c>
      <c r="B273" s="31" t="s">
        <v>215</v>
      </c>
      <c r="C273" s="32" t="s">
        <v>216</v>
      </c>
      <c r="D273" s="31" t="s">
        <v>14</v>
      </c>
      <c r="E273" s="33">
        <v>11.39</v>
      </c>
      <c r="F273" s="66">
        <v>1.6447000000000001</v>
      </c>
      <c r="G273" s="77"/>
      <c r="H273" s="77"/>
    </row>
    <row r="274" spans="1:8" s="1" customFormat="1" x14ac:dyDescent="0.25">
      <c r="A274" s="30" t="s">
        <v>696</v>
      </c>
      <c r="B274" s="31" t="s">
        <v>74</v>
      </c>
      <c r="C274" s="32" t="s">
        <v>75</v>
      </c>
      <c r="D274" s="31" t="s">
        <v>14</v>
      </c>
      <c r="E274" s="33">
        <v>32.369999999999997</v>
      </c>
      <c r="F274" s="66">
        <v>4.6741999999999999</v>
      </c>
      <c r="G274" s="77"/>
      <c r="H274" s="77"/>
    </row>
    <row r="275" spans="1:8" s="1" customFormat="1" x14ac:dyDescent="0.25">
      <c r="A275" s="34" t="s">
        <v>697</v>
      </c>
      <c r="B275" s="35" t="s">
        <v>117</v>
      </c>
      <c r="C275" s="36" t="s">
        <v>118</v>
      </c>
      <c r="D275" s="35" t="s">
        <v>42</v>
      </c>
      <c r="E275" s="38">
        <v>101.5</v>
      </c>
      <c r="F275" s="67">
        <v>14.656599999999999</v>
      </c>
      <c r="G275" s="77"/>
      <c r="H275" s="77"/>
    </row>
    <row r="276" spans="1:8" s="1" customFormat="1" x14ac:dyDescent="0.25">
      <c r="A276" s="39" t="s">
        <v>698</v>
      </c>
      <c r="B276" s="40" t="s">
        <v>217</v>
      </c>
      <c r="C276" s="41" t="s">
        <v>218</v>
      </c>
      <c r="D276" s="40" t="s">
        <v>42</v>
      </c>
      <c r="E276" s="43">
        <v>2.4700000000000002</v>
      </c>
      <c r="F276" s="68">
        <v>0.35666799999999999</v>
      </c>
      <c r="G276" s="77"/>
      <c r="H276" s="77"/>
    </row>
    <row r="277" spans="1:8" s="1" customFormat="1" x14ac:dyDescent="0.25">
      <c r="A277" s="39" t="s">
        <v>699</v>
      </c>
      <c r="B277" s="40" t="s">
        <v>119</v>
      </c>
      <c r="C277" s="41" t="s">
        <v>41</v>
      </c>
      <c r="D277" s="40" t="s">
        <v>42</v>
      </c>
      <c r="E277" s="43">
        <v>77.2</v>
      </c>
      <c r="F277" s="68">
        <v>11.1477</v>
      </c>
      <c r="G277" s="77"/>
      <c r="H277" s="77"/>
    </row>
    <row r="278" spans="1:8" s="1" customFormat="1" x14ac:dyDescent="0.25">
      <c r="A278" s="39" t="s">
        <v>700</v>
      </c>
      <c r="B278" s="40" t="s">
        <v>219</v>
      </c>
      <c r="C278" s="41" t="s">
        <v>220</v>
      </c>
      <c r="D278" s="40" t="s">
        <v>16</v>
      </c>
      <c r="E278" s="43">
        <v>0.29699999999999999</v>
      </c>
      <c r="F278" s="68">
        <v>4.2887000000000002E-2</v>
      </c>
      <c r="G278" s="77"/>
      <c r="H278" s="77"/>
    </row>
    <row r="279" spans="1:8" s="1" customFormat="1" x14ac:dyDescent="0.25">
      <c r="A279" s="39" t="s">
        <v>701</v>
      </c>
      <c r="B279" s="40" t="s">
        <v>76</v>
      </c>
      <c r="C279" s="41" t="s">
        <v>77</v>
      </c>
      <c r="D279" s="40" t="s">
        <v>16</v>
      </c>
      <c r="E279" s="43">
        <v>0.14299999999999999</v>
      </c>
      <c r="F279" s="68">
        <v>2.0649000000000001E-2</v>
      </c>
      <c r="G279" s="77"/>
      <c r="H279" s="77"/>
    </row>
    <row r="280" spans="1:8" s="1" customFormat="1" ht="24" x14ac:dyDescent="0.25">
      <c r="A280" s="39" t="s">
        <v>702</v>
      </c>
      <c r="B280" s="40" t="s">
        <v>221</v>
      </c>
      <c r="C280" s="41" t="s">
        <v>222</v>
      </c>
      <c r="D280" s="40" t="s">
        <v>42</v>
      </c>
      <c r="E280" s="43">
        <v>0.11</v>
      </c>
      <c r="F280" s="68">
        <v>1.5883999999999999E-2</v>
      </c>
      <c r="G280" s="77"/>
      <c r="H280" s="77"/>
    </row>
    <row r="281" spans="1:8" s="1" customFormat="1" ht="24" x14ac:dyDescent="0.25">
      <c r="A281" s="39" t="s">
        <v>703</v>
      </c>
      <c r="B281" s="40" t="s">
        <v>223</v>
      </c>
      <c r="C281" s="41" t="s">
        <v>224</v>
      </c>
      <c r="D281" s="40" t="s">
        <v>42</v>
      </c>
      <c r="E281" s="43">
        <v>6.95</v>
      </c>
      <c r="F281" s="68">
        <v>1.0036</v>
      </c>
      <c r="G281" s="77"/>
      <c r="H281" s="77"/>
    </row>
    <row r="282" spans="1:8" s="1" customFormat="1" ht="24" x14ac:dyDescent="0.25">
      <c r="A282" s="39" t="s">
        <v>704</v>
      </c>
      <c r="B282" s="40" t="s">
        <v>82</v>
      </c>
      <c r="C282" s="41" t="s">
        <v>83</v>
      </c>
      <c r="D282" s="40" t="s">
        <v>42</v>
      </c>
      <c r="E282" s="43">
        <v>11.1</v>
      </c>
      <c r="F282" s="68">
        <v>1.6028</v>
      </c>
      <c r="G282" s="77"/>
      <c r="H282" s="77"/>
    </row>
    <row r="283" spans="1:8" s="1" customFormat="1" x14ac:dyDescent="0.25">
      <c r="A283" s="39" t="s">
        <v>705</v>
      </c>
      <c r="B283" s="40" t="s">
        <v>102</v>
      </c>
      <c r="C283" s="41" t="s">
        <v>103</v>
      </c>
      <c r="D283" s="40" t="s">
        <v>104</v>
      </c>
      <c r="E283" s="43">
        <v>6.04</v>
      </c>
      <c r="F283" s="68">
        <v>0.87217599999999995</v>
      </c>
      <c r="G283" s="77"/>
      <c r="H283" s="77"/>
    </row>
    <row r="284" spans="1:8" s="1" customFormat="1" x14ac:dyDescent="0.25">
      <c r="A284" s="39" t="s">
        <v>706</v>
      </c>
      <c r="B284" s="40" t="s">
        <v>84</v>
      </c>
      <c r="C284" s="41" t="s">
        <v>85</v>
      </c>
      <c r="D284" s="40" t="s">
        <v>86</v>
      </c>
      <c r="E284" s="42">
        <v>59</v>
      </c>
      <c r="F284" s="68">
        <v>8.5196000000000005</v>
      </c>
      <c r="G284" s="77"/>
      <c r="H284" s="77"/>
    </row>
    <row r="285" spans="1:8" s="1" customFormat="1" ht="25.5" x14ac:dyDescent="0.25">
      <c r="A285" s="19" t="s">
        <v>345</v>
      </c>
      <c r="B285" s="20" t="s">
        <v>249</v>
      </c>
      <c r="C285" s="20" t="s">
        <v>250</v>
      </c>
      <c r="D285" s="21" t="s">
        <v>251</v>
      </c>
      <c r="E285" s="87">
        <v>8.9999999999999993E-3</v>
      </c>
      <c r="F285" s="88"/>
      <c r="G285" s="77"/>
      <c r="H285" s="77"/>
    </row>
    <row r="286" spans="1:8" s="1" customFormat="1" x14ac:dyDescent="0.25">
      <c r="A286" s="26" t="s">
        <v>346</v>
      </c>
      <c r="B286" s="27" t="s">
        <v>11</v>
      </c>
      <c r="C286" s="28" t="s">
        <v>22</v>
      </c>
      <c r="D286" s="27" t="s">
        <v>23</v>
      </c>
      <c r="E286" s="44">
        <v>180</v>
      </c>
      <c r="F286" s="62">
        <v>1.62</v>
      </c>
      <c r="G286" s="77"/>
      <c r="H286" s="77"/>
    </row>
    <row r="287" spans="1:8" s="1" customFormat="1" x14ac:dyDescent="0.25">
      <c r="A287" s="22" t="s">
        <v>567</v>
      </c>
      <c r="B287" s="23" t="s">
        <v>60</v>
      </c>
      <c r="C287" s="24" t="s">
        <v>61</v>
      </c>
      <c r="D287" s="23" t="s">
        <v>14</v>
      </c>
      <c r="E287" s="47">
        <v>48</v>
      </c>
      <c r="F287" s="64">
        <v>0.432</v>
      </c>
      <c r="G287" s="77"/>
      <c r="H287" s="77"/>
    </row>
    <row r="288" spans="1:8" s="1" customFormat="1" x14ac:dyDescent="0.25">
      <c r="A288" s="30" t="s">
        <v>568</v>
      </c>
      <c r="B288" s="31" t="s">
        <v>74</v>
      </c>
      <c r="C288" s="32" t="s">
        <v>75</v>
      </c>
      <c r="D288" s="31" t="s">
        <v>14</v>
      </c>
      <c r="E288" s="33">
        <v>0.13</v>
      </c>
      <c r="F288" s="66">
        <v>1.17E-3</v>
      </c>
      <c r="G288" s="77"/>
      <c r="H288" s="77"/>
    </row>
    <row r="289" spans="1:8" s="1" customFormat="1" x14ac:dyDescent="0.25">
      <c r="A289" s="34" t="s">
        <v>569</v>
      </c>
      <c r="B289" s="35" t="s">
        <v>252</v>
      </c>
      <c r="C289" s="36" t="s">
        <v>253</v>
      </c>
      <c r="D289" s="35" t="s">
        <v>42</v>
      </c>
      <c r="E289" s="37">
        <v>102</v>
      </c>
      <c r="F289" s="67">
        <v>0.91800000000000004</v>
      </c>
      <c r="G289" s="77"/>
      <c r="H289" s="77"/>
    </row>
    <row r="290" spans="1:8" s="1" customFormat="1" x14ac:dyDescent="0.25">
      <c r="A290" s="39" t="s">
        <v>570</v>
      </c>
      <c r="B290" s="40" t="s">
        <v>40</v>
      </c>
      <c r="C290" s="41" t="s">
        <v>41</v>
      </c>
      <c r="D290" s="40" t="s">
        <v>42</v>
      </c>
      <c r="E290" s="43">
        <v>0.2</v>
      </c>
      <c r="F290" s="68">
        <v>1.8E-3</v>
      </c>
      <c r="G290" s="77"/>
      <c r="H290" s="77"/>
    </row>
    <row r="291" spans="1:8" s="1" customFormat="1" x14ac:dyDescent="0.25">
      <c r="A291" s="39" t="s">
        <v>571</v>
      </c>
      <c r="B291" s="40" t="s">
        <v>120</v>
      </c>
      <c r="C291" s="41" t="s">
        <v>121</v>
      </c>
      <c r="D291" s="40" t="s">
        <v>86</v>
      </c>
      <c r="E291" s="42">
        <v>250</v>
      </c>
      <c r="F291" s="68">
        <v>2.25</v>
      </c>
      <c r="G291" s="77"/>
      <c r="H291" s="77"/>
    </row>
    <row r="292" spans="1:8" s="1" customFormat="1" ht="15" x14ac:dyDescent="0.25">
      <c r="A292" s="45"/>
      <c r="B292" s="46"/>
      <c r="C292" s="92" t="s">
        <v>211</v>
      </c>
      <c r="D292" s="92"/>
      <c r="E292" s="46"/>
      <c r="F292" s="46"/>
      <c r="G292" s="77"/>
      <c r="H292" s="77"/>
    </row>
    <row r="293" spans="1:8" s="1" customFormat="1" x14ac:dyDescent="0.25">
      <c r="A293" s="19" t="s">
        <v>347</v>
      </c>
      <c r="B293" s="20" t="s">
        <v>374</v>
      </c>
      <c r="C293" s="20" t="s">
        <v>375</v>
      </c>
      <c r="D293" s="21" t="s">
        <v>376</v>
      </c>
      <c r="E293" s="87">
        <v>0.04</v>
      </c>
      <c r="F293" s="88"/>
      <c r="G293" s="77"/>
      <c r="H293" s="77"/>
    </row>
    <row r="294" spans="1:8" s="1" customFormat="1" x14ac:dyDescent="0.25">
      <c r="A294" s="26" t="s">
        <v>348</v>
      </c>
      <c r="B294" s="27" t="s">
        <v>11</v>
      </c>
      <c r="C294" s="28" t="s">
        <v>22</v>
      </c>
      <c r="D294" s="27" t="s">
        <v>23</v>
      </c>
      <c r="E294" s="44">
        <v>64</v>
      </c>
      <c r="F294" s="62">
        <v>2.56</v>
      </c>
      <c r="G294" s="77"/>
      <c r="H294" s="77"/>
    </row>
    <row r="295" spans="1:8" s="1" customFormat="1" ht="24" x14ac:dyDescent="0.25">
      <c r="A295" s="22" t="s">
        <v>349</v>
      </c>
      <c r="B295" s="23" t="s">
        <v>63</v>
      </c>
      <c r="C295" s="24" t="s">
        <v>64</v>
      </c>
      <c r="D295" s="23" t="s">
        <v>14</v>
      </c>
      <c r="E295" s="47">
        <v>12</v>
      </c>
      <c r="F295" s="64">
        <v>0.48</v>
      </c>
      <c r="G295" s="77"/>
      <c r="H295" s="77"/>
    </row>
    <row r="296" spans="1:8" s="1" customFormat="1" x14ac:dyDescent="0.25">
      <c r="A296" s="30" t="s">
        <v>350</v>
      </c>
      <c r="B296" s="31" t="s">
        <v>380</v>
      </c>
      <c r="C296" s="32" t="s">
        <v>381</v>
      </c>
      <c r="D296" s="31" t="s">
        <v>14</v>
      </c>
      <c r="E296" s="48">
        <v>7</v>
      </c>
      <c r="F296" s="66">
        <v>0.28000000000000003</v>
      </c>
      <c r="G296" s="77"/>
      <c r="H296" s="77"/>
    </row>
    <row r="297" spans="1:8" s="1" customFormat="1" x14ac:dyDescent="0.25">
      <c r="A297" s="34" t="s">
        <v>351</v>
      </c>
      <c r="B297" s="35" t="s">
        <v>383</v>
      </c>
      <c r="C297" s="36" t="s">
        <v>384</v>
      </c>
      <c r="D297" s="35" t="s">
        <v>16</v>
      </c>
      <c r="E297" s="38">
        <v>8.1200000000000005E-3</v>
      </c>
      <c r="F297" s="67">
        <v>3.2499999999999999E-4</v>
      </c>
      <c r="G297" s="77"/>
      <c r="H297" s="77"/>
    </row>
    <row r="298" spans="1:8" s="1" customFormat="1" x14ac:dyDescent="0.25">
      <c r="A298" s="39" t="s">
        <v>352</v>
      </c>
      <c r="B298" s="40" t="s">
        <v>385</v>
      </c>
      <c r="C298" s="41" t="s">
        <v>386</v>
      </c>
      <c r="D298" s="40" t="s">
        <v>16</v>
      </c>
      <c r="E298" s="43">
        <v>2.784E-2</v>
      </c>
      <c r="F298" s="68">
        <v>1.114E-3</v>
      </c>
      <c r="G298" s="77"/>
      <c r="H298" s="77"/>
    </row>
    <row r="299" spans="1:8" s="1" customFormat="1" ht="15.75" customHeight="1" x14ac:dyDescent="0.25">
      <c r="A299" s="39" t="s">
        <v>353</v>
      </c>
      <c r="B299" s="40" t="s">
        <v>387</v>
      </c>
      <c r="C299" s="41" t="s">
        <v>388</v>
      </c>
      <c r="D299" s="40" t="s">
        <v>16</v>
      </c>
      <c r="E299" s="43">
        <v>5.5000000000000003E-4</v>
      </c>
      <c r="F299" s="68">
        <v>2.1999999999999999E-5</v>
      </c>
      <c r="G299" s="77"/>
      <c r="H299" s="77"/>
    </row>
    <row r="300" spans="1:8" s="1" customFormat="1" x14ac:dyDescent="0.25">
      <c r="A300" s="39" t="s">
        <v>354</v>
      </c>
      <c r="B300" s="40" t="s">
        <v>389</v>
      </c>
      <c r="C300" s="41" t="s">
        <v>390</v>
      </c>
      <c r="D300" s="40" t="s">
        <v>16</v>
      </c>
      <c r="E300" s="43">
        <v>3.5999999999999999E-3</v>
      </c>
      <c r="F300" s="68">
        <v>1.44E-4</v>
      </c>
      <c r="G300" s="77"/>
      <c r="H300" s="77"/>
    </row>
    <row r="301" spans="1:8" s="1" customFormat="1" x14ac:dyDescent="0.25">
      <c r="A301" s="19" t="s">
        <v>355</v>
      </c>
      <c r="B301" s="20"/>
      <c r="C301" s="20" t="s">
        <v>392</v>
      </c>
      <c r="D301" s="21" t="s">
        <v>124</v>
      </c>
      <c r="E301" s="53"/>
      <c r="F301" s="53">
        <v>4</v>
      </c>
      <c r="G301" s="77"/>
      <c r="H301" s="77"/>
    </row>
    <row r="302" spans="1:8" s="1" customFormat="1" ht="15" x14ac:dyDescent="0.25">
      <c r="A302" s="45"/>
      <c r="B302" s="46"/>
      <c r="C302" s="92" t="s">
        <v>285</v>
      </c>
      <c r="D302" s="92"/>
      <c r="E302" s="46"/>
      <c r="F302" s="46"/>
      <c r="G302" s="77"/>
      <c r="H302" s="77"/>
    </row>
    <row r="303" spans="1:8" s="1" customFormat="1" ht="38.25" x14ac:dyDescent="0.25">
      <c r="A303" s="19" t="s">
        <v>356</v>
      </c>
      <c r="B303" s="20" t="s">
        <v>541</v>
      </c>
      <c r="C303" s="20" t="s">
        <v>542</v>
      </c>
      <c r="D303" s="21" t="s">
        <v>543</v>
      </c>
      <c r="E303" s="87">
        <v>2.64E-2</v>
      </c>
      <c r="F303" s="88"/>
      <c r="G303" s="77"/>
      <c r="H303" s="77"/>
    </row>
    <row r="304" spans="1:8" s="1" customFormat="1" x14ac:dyDescent="0.25">
      <c r="A304" s="26" t="s">
        <v>357</v>
      </c>
      <c r="B304" s="27" t="s">
        <v>11</v>
      </c>
      <c r="C304" s="28" t="s">
        <v>22</v>
      </c>
      <c r="D304" s="27" t="s">
        <v>23</v>
      </c>
      <c r="E304" s="29">
        <v>50.79</v>
      </c>
      <c r="F304" s="62">
        <v>1.3409</v>
      </c>
      <c r="G304" s="77"/>
      <c r="H304" s="77"/>
    </row>
    <row r="305" spans="1:8" s="1" customFormat="1" ht="24" x14ac:dyDescent="0.25">
      <c r="A305" s="22" t="s">
        <v>358</v>
      </c>
      <c r="B305" s="23" t="s">
        <v>63</v>
      </c>
      <c r="C305" s="24" t="s">
        <v>64</v>
      </c>
      <c r="D305" s="23" t="s">
        <v>14</v>
      </c>
      <c r="E305" s="25">
        <v>0.12</v>
      </c>
      <c r="F305" s="64">
        <v>3.1679999999999998E-3</v>
      </c>
      <c r="G305" s="77"/>
      <c r="H305" s="77"/>
    </row>
    <row r="306" spans="1:8" s="1" customFormat="1" x14ac:dyDescent="0.25">
      <c r="A306" s="30" t="s">
        <v>359</v>
      </c>
      <c r="B306" s="31" t="s">
        <v>544</v>
      </c>
      <c r="C306" s="32" t="s">
        <v>545</v>
      </c>
      <c r="D306" s="31" t="s">
        <v>14</v>
      </c>
      <c r="E306" s="33">
        <v>10.53</v>
      </c>
      <c r="F306" s="66">
        <v>0.27799200000000002</v>
      </c>
      <c r="G306" s="77"/>
      <c r="H306" s="77"/>
    </row>
    <row r="307" spans="1:8" s="1" customFormat="1" x14ac:dyDescent="0.25">
      <c r="A307" s="30" t="s">
        <v>360</v>
      </c>
      <c r="B307" s="31" t="s">
        <v>546</v>
      </c>
      <c r="C307" s="32" t="s">
        <v>547</v>
      </c>
      <c r="D307" s="31" t="s">
        <v>14</v>
      </c>
      <c r="E307" s="33">
        <v>0.41</v>
      </c>
      <c r="F307" s="66">
        <v>1.0824E-2</v>
      </c>
      <c r="G307" s="77"/>
      <c r="H307" s="77"/>
    </row>
    <row r="308" spans="1:8" s="1" customFormat="1" x14ac:dyDescent="0.25">
      <c r="A308" s="30" t="s">
        <v>361</v>
      </c>
      <c r="B308" s="31" t="s">
        <v>548</v>
      </c>
      <c r="C308" s="32" t="s">
        <v>549</v>
      </c>
      <c r="D308" s="31" t="s">
        <v>14</v>
      </c>
      <c r="E308" s="33">
        <v>2.0299999999999998</v>
      </c>
      <c r="F308" s="66">
        <v>5.3592000000000001E-2</v>
      </c>
      <c r="G308" s="77"/>
      <c r="H308" s="77"/>
    </row>
    <row r="309" spans="1:8" s="1" customFormat="1" x14ac:dyDescent="0.25">
      <c r="A309" s="30" t="s">
        <v>362</v>
      </c>
      <c r="B309" s="31" t="s">
        <v>74</v>
      </c>
      <c r="C309" s="32" t="s">
        <v>75</v>
      </c>
      <c r="D309" s="31" t="s">
        <v>14</v>
      </c>
      <c r="E309" s="33">
        <v>0.19</v>
      </c>
      <c r="F309" s="66">
        <v>5.0159999999999996E-3</v>
      </c>
      <c r="G309" s="77"/>
      <c r="H309" s="77"/>
    </row>
    <row r="310" spans="1:8" s="1" customFormat="1" x14ac:dyDescent="0.25">
      <c r="A310" s="30" t="s">
        <v>363</v>
      </c>
      <c r="B310" s="31" t="s">
        <v>527</v>
      </c>
      <c r="C310" s="32" t="s">
        <v>528</v>
      </c>
      <c r="D310" s="31" t="s">
        <v>14</v>
      </c>
      <c r="E310" s="33">
        <v>1.86</v>
      </c>
      <c r="F310" s="66">
        <v>4.9104000000000002E-2</v>
      </c>
      <c r="G310" s="77"/>
      <c r="H310" s="77"/>
    </row>
    <row r="311" spans="1:8" s="1" customFormat="1" x14ac:dyDescent="0.25">
      <c r="A311" s="34" t="s">
        <v>364</v>
      </c>
      <c r="B311" s="35" t="s">
        <v>76</v>
      </c>
      <c r="C311" s="36" t="s">
        <v>77</v>
      </c>
      <c r="D311" s="35" t="s">
        <v>16</v>
      </c>
      <c r="E311" s="38">
        <v>1.0000000000000001E-5</v>
      </c>
      <c r="F311" s="70">
        <v>0</v>
      </c>
      <c r="G311" s="77"/>
      <c r="H311" s="77"/>
    </row>
    <row r="312" spans="1:8" s="1" customFormat="1" x14ac:dyDescent="0.25">
      <c r="A312" s="39" t="s">
        <v>365</v>
      </c>
      <c r="B312" s="40" t="s">
        <v>550</v>
      </c>
      <c r="C312" s="41" t="s">
        <v>551</v>
      </c>
      <c r="D312" s="40" t="s">
        <v>16</v>
      </c>
      <c r="E312" s="43">
        <v>3.1E-4</v>
      </c>
      <c r="F312" s="68">
        <v>7.9999999999999996E-6</v>
      </c>
      <c r="G312" s="77"/>
      <c r="H312" s="77"/>
    </row>
    <row r="313" spans="1:8" s="1" customFormat="1" x14ac:dyDescent="0.25">
      <c r="A313" s="39" t="s">
        <v>366</v>
      </c>
      <c r="B313" s="40" t="s">
        <v>552</v>
      </c>
      <c r="C313" s="41" t="s">
        <v>553</v>
      </c>
      <c r="D313" s="40" t="s">
        <v>16</v>
      </c>
      <c r="E313" s="43">
        <v>5.9999999999999995E-4</v>
      </c>
      <c r="F313" s="68">
        <v>1.5999999999999999E-5</v>
      </c>
      <c r="G313" s="77"/>
      <c r="H313" s="77"/>
    </row>
    <row r="314" spans="1:8" s="1" customFormat="1" x14ac:dyDescent="0.25">
      <c r="A314" s="39" t="s">
        <v>367</v>
      </c>
      <c r="B314" s="40" t="s">
        <v>78</v>
      </c>
      <c r="C314" s="41" t="s">
        <v>79</v>
      </c>
      <c r="D314" s="40" t="s">
        <v>16</v>
      </c>
      <c r="E314" s="43">
        <v>3.0000000000000001E-5</v>
      </c>
      <c r="F314" s="68">
        <v>9.9999999999999995E-7</v>
      </c>
      <c r="G314" s="77"/>
      <c r="H314" s="77"/>
    </row>
    <row r="315" spans="1:8" s="1" customFormat="1" x14ac:dyDescent="0.25">
      <c r="A315" s="39" t="s">
        <v>368</v>
      </c>
      <c r="B315" s="40" t="s">
        <v>529</v>
      </c>
      <c r="C315" s="41" t="s">
        <v>530</v>
      </c>
      <c r="D315" s="40" t="s">
        <v>42</v>
      </c>
      <c r="E315" s="43">
        <v>1.5</v>
      </c>
      <c r="F315" s="68">
        <v>3.9600000000000003E-2</v>
      </c>
      <c r="G315" s="77"/>
      <c r="H315" s="77"/>
    </row>
    <row r="316" spans="1:8" s="1" customFormat="1" x14ac:dyDescent="0.25">
      <c r="A316" s="39" t="s">
        <v>369</v>
      </c>
      <c r="B316" s="40" t="s">
        <v>554</v>
      </c>
      <c r="C316" s="41" t="s">
        <v>555</v>
      </c>
      <c r="D316" s="40" t="s">
        <v>16</v>
      </c>
      <c r="E316" s="43">
        <v>1.4E-3</v>
      </c>
      <c r="F316" s="68">
        <v>3.6999999999999998E-5</v>
      </c>
      <c r="G316" s="77"/>
      <c r="H316" s="77"/>
    </row>
    <row r="317" spans="1:8" s="1" customFormat="1" x14ac:dyDescent="0.25">
      <c r="A317" s="39" t="s">
        <v>370</v>
      </c>
      <c r="B317" s="40" t="s">
        <v>556</v>
      </c>
      <c r="C317" s="41" t="s">
        <v>557</v>
      </c>
      <c r="D317" s="40" t="s">
        <v>16</v>
      </c>
      <c r="E317" s="43">
        <v>1E-4</v>
      </c>
      <c r="F317" s="68">
        <v>3.0000000000000001E-6</v>
      </c>
      <c r="G317" s="77"/>
      <c r="H317" s="77"/>
    </row>
    <row r="318" spans="1:8" s="1" customFormat="1" x14ac:dyDescent="0.25">
      <c r="A318" s="39" t="s">
        <v>371</v>
      </c>
      <c r="B318" s="40" t="s">
        <v>558</v>
      </c>
      <c r="C318" s="41" t="s">
        <v>559</v>
      </c>
      <c r="D318" s="40" t="s">
        <v>124</v>
      </c>
      <c r="E318" s="43">
        <v>0.1</v>
      </c>
      <c r="F318" s="68">
        <v>2.64E-3</v>
      </c>
      <c r="G318" s="77"/>
      <c r="H318" s="77"/>
    </row>
    <row r="319" spans="1:8" s="1" customFormat="1" x14ac:dyDescent="0.25">
      <c r="A319" s="19" t="s">
        <v>372</v>
      </c>
      <c r="B319" s="20"/>
      <c r="C319" s="20" t="s">
        <v>581</v>
      </c>
      <c r="D319" s="21" t="s">
        <v>124</v>
      </c>
      <c r="E319" s="53"/>
      <c r="F319" s="53">
        <v>1</v>
      </c>
      <c r="G319" s="77"/>
      <c r="H319" s="77"/>
    </row>
    <row r="320" spans="1:8" s="1" customFormat="1" x14ac:dyDescent="0.25">
      <c r="A320" s="19" t="s">
        <v>373</v>
      </c>
      <c r="B320" s="20" t="s">
        <v>293</v>
      </c>
      <c r="C320" s="20" t="s">
        <v>294</v>
      </c>
      <c r="D320" s="21" t="s">
        <v>16</v>
      </c>
      <c r="E320" s="87">
        <v>7.1900000000000006E-2</v>
      </c>
      <c r="F320" s="88"/>
      <c r="G320" s="77"/>
      <c r="H320" s="77"/>
    </row>
    <row r="321" spans="1:8" s="1" customFormat="1" x14ac:dyDescent="0.25">
      <c r="A321" s="26" t="s">
        <v>377</v>
      </c>
      <c r="B321" s="27" t="s">
        <v>11</v>
      </c>
      <c r="C321" s="28" t="s">
        <v>22</v>
      </c>
      <c r="D321" s="27" t="s">
        <v>23</v>
      </c>
      <c r="E321" s="29">
        <v>21.8</v>
      </c>
      <c r="F321" s="62">
        <v>1.5673999999999999</v>
      </c>
      <c r="G321" s="77"/>
      <c r="H321" s="77"/>
    </row>
    <row r="322" spans="1:8" s="1" customFormat="1" ht="24" x14ac:dyDescent="0.25">
      <c r="A322" s="22" t="s">
        <v>378</v>
      </c>
      <c r="B322" s="23" t="s">
        <v>63</v>
      </c>
      <c r="C322" s="24" t="s">
        <v>64</v>
      </c>
      <c r="D322" s="23" t="s">
        <v>14</v>
      </c>
      <c r="E322" s="25">
        <v>0.15</v>
      </c>
      <c r="F322" s="64">
        <v>1.0784999999999999E-2</v>
      </c>
      <c r="G322" s="77"/>
      <c r="H322" s="77"/>
    </row>
    <row r="323" spans="1:8" s="1" customFormat="1" x14ac:dyDescent="0.25">
      <c r="A323" s="30" t="s">
        <v>379</v>
      </c>
      <c r="B323" s="31" t="s">
        <v>74</v>
      </c>
      <c r="C323" s="32" t="s">
        <v>75</v>
      </c>
      <c r="D323" s="31" t="s">
        <v>14</v>
      </c>
      <c r="E323" s="33">
        <v>0.21</v>
      </c>
      <c r="F323" s="66">
        <v>1.5099E-2</v>
      </c>
      <c r="G323" s="77"/>
      <c r="H323" s="77"/>
    </row>
    <row r="324" spans="1:8" s="1" customFormat="1" x14ac:dyDescent="0.25">
      <c r="A324" s="34" t="s">
        <v>382</v>
      </c>
      <c r="B324" s="35" t="s">
        <v>298</v>
      </c>
      <c r="C324" s="36" t="s">
        <v>299</v>
      </c>
      <c r="D324" s="35" t="s">
        <v>16</v>
      </c>
      <c r="E324" s="37">
        <v>1</v>
      </c>
      <c r="F324" s="67">
        <v>7.1900000000000006E-2</v>
      </c>
      <c r="G324" s="77"/>
      <c r="H324" s="77"/>
    </row>
    <row r="325" spans="1:8" s="1" customFormat="1" ht="25.5" x14ac:dyDescent="0.25">
      <c r="A325" s="19" t="s">
        <v>391</v>
      </c>
      <c r="B325" s="20" t="s">
        <v>402</v>
      </c>
      <c r="C325" s="20" t="s">
        <v>403</v>
      </c>
      <c r="D325" s="21" t="s">
        <v>404</v>
      </c>
      <c r="E325" s="87">
        <v>0.1</v>
      </c>
      <c r="F325" s="88"/>
      <c r="G325" s="77"/>
      <c r="H325" s="77"/>
    </row>
    <row r="326" spans="1:8" s="1" customFormat="1" x14ac:dyDescent="0.25">
      <c r="A326" s="26" t="s">
        <v>572</v>
      </c>
      <c r="B326" s="27" t="s">
        <v>11</v>
      </c>
      <c r="C326" s="28" t="s">
        <v>22</v>
      </c>
      <c r="D326" s="27" t="s">
        <v>23</v>
      </c>
      <c r="E326" s="29">
        <v>773.2</v>
      </c>
      <c r="F326" s="62">
        <v>77.319999999999993</v>
      </c>
      <c r="G326" s="77"/>
      <c r="H326" s="77"/>
    </row>
    <row r="327" spans="1:8" s="1" customFormat="1" ht="24" x14ac:dyDescent="0.25">
      <c r="A327" s="22" t="s">
        <v>573</v>
      </c>
      <c r="B327" s="23" t="s">
        <v>63</v>
      </c>
      <c r="C327" s="24" t="s">
        <v>64</v>
      </c>
      <c r="D327" s="23" t="s">
        <v>14</v>
      </c>
      <c r="E327" s="25">
        <v>57.69</v>
      </c>
      <c r="F327" s="64">
        <v>5.7690000000000001</v>
      </c>
      <c r="G327" s="77"/>
      <c r="H327" s="77"/>
    </row>
    <row r="328" spans="1:8" s="1" customFormat="1" x14ac:dyDescent="0.25">
      <c r="A328" s="30" t="s">
        <v>574</v>
      </c>
      <c r="B328" s="31" t="s">
        <v>408</v>
      </c>
      <c r="C328" s="32" t="s">
        <v>409</v>
      </c>
      <c r="D328" s="31" t="s">
        <v>14</v>
      </c>
      <c r="E328" s="48">
        <v>140</v>
      </c>
      <c r="F328" s="71">
        <v>14</v>
      </c>
      <c r="G328" s="77"/>
      <c r="H328" s="77"/>
    </row>
    <row r="329" spans="1:8" s="1" customFormat="1" x14ac:dyDescent="0.25">
      <c r="A329" s="30" t="s">
        <v>575</v>
      </c>
      <c r="B329" s="31" t="s">
        <v>410</v>
      </c>
      <c r="C329" s="32" t="s">
        <v>94</v>
      </c>
      <c r="D329" s="31" t="s">
        <v>14</v>
      </c>
      <c r="E329" s="48">
        <v>98</v>
      </c>
      <c r="F329" s="66">
        <v>9.8000000000000007</v>
      </c>
      <c r="G329" s="77"/>
      <c r="H329" s="77"/>
    </row>
    <row r="330" spans="1:8" s="1" customFormat="1" x14ac:dyDescent="0.25">
      <c r="A330" s="30" t="s">
        <v>576</v>
      </c>
      <c r="B330" s="31" t="s">
        <v>109</v>
      </c>
      <c r="C330" s="32" t="s">
        <v>75</v>
      </c>
      <c r="D330" s="31" t="s">
        <v>14</v>
      </c>
      <c r="E330" s="33">
        <v>9.2899999999999991</v>
      </c>
      <c r="F330" s="66">
        <v>0.92900000000000005</v>
      </c>
      <c r="G330" s="77"/>
      <c r="H330" s="77"/>
    </row>
    <row r="331" spans="1:8" s="1" customFormat="1" x14ac:dyDescent="0.25">
      <c r="A331" s="30" t="s">
        <v>577</v>
      </c>
      <c r="B331" s="31" t="s">
        <v>411</v>
      </c>
      <c r="C331" s="32" t="s">
        <v>412</v>
      </c>
      <c r="D331" s="31" t="s">
        <v>14</v>
      </c>
      <c r="E331" s="33">
        <v>1.69</v>
      </c>
      <c r="F331" s="66">
        <v>0.16900000000000001</v>
      </c>
      <c r="G331" s="77"/>
      <c r="H331" s="77"/>
    </row>
    <row r="332" spans="1:8" s="1" customFormat="1" ht="36" x14ac:dyDescent="0.25">
      <c r="A332" s="30" t="s">
        <v>578</v>
      </c>
      <c r="B332" s="31" t="s">
        <v>413</v>
      </c>
      <c r="C332" s="32" t="s">
        <v>414</v>
      </c>
      <c r="D332" s="31" t="s">
        <v>14</v>
      </c>
      <c r="E332" s="48">
        <v>55</v>
      </c>
      <c r="F332" s="66">
        <v>5.5</v>
      </c>
      <c r="G332" s="77"/>
      <c r="H332" s="77"/>
    </row>
    <row r="333" spans="1:8" s="1" customFormat="1" x14ac:dyDescent="0.25">
      <c r="A333" s="34" t="s">
        <v>579</v>
      </c>
      <c r="B333" s="35" t="s">
        <v>40</v>
      </c>
      <c r="C333" s="36" t="s">
        <v>41</v>
      </c>
      <c r="D333" s="35" t="s">
        <v>42</v>
      </c>
      <c r="E333" s="37">
        <v>678</v>
      </c>
      <c r="F333" s="67">
        <v>67.8</v>
      </c>
      <c r="G333" s="77"/>
      <c r="H333" s="77"/>
    </row>
    <row r="334" spans="1:8" s="1" customFormat="1" x14ac:dyDescent="0.25">
      <c r="A334" s="39" t="s">
        <v>580</v>
      </c>
      <c r="B334" s="40" t="s">
        <v>415</v>
      </c>
      <c r="C334" s="41" t="s">
        <v>416</v>
      </c>
      <c r="D334" s="40" t="s">
        <v>188</v>
      </c>
      <c r="E334" s="42">
        <v>1010</v>
      </c>
      <c r="F334" s="72">
        <v>101</v>
      </c>
      <c r="G334" s="77"/>
      <c r="H334" s="77"/>
    </row>
    <row r="335" spans="1:8" s="1" customFormat="1" ht="15.75" customHeight="1" x14ac:dyDescent="0.25">
      <c r="A335" s="45"/>
      <c r="B335" s="46"/>
      <c r="C335" s="92" t="s">
        <v>300</v>
      </c>
      <c r="D335" s="92"/>
      <c r="E335" s="46"/>
      <c r="F335" s="46"/>
      <c r="G335" s="77"/>
      <c r="H335" s="77"/>
    </row>
    <row r="336" spans="1:8" s="1" customFormat="1" ht="25.5" x14ac:dyDescent="0.25">
      <c r="A336" s="19" t="s">
        <v>393</v>
      </c>
      <c r="B336" s="20" t="s">
        <v>315</v>
      </c>
      <c r="C336" s="20" t="s">
        <v>316</v>
      </c>
      <c r="D336" s="21" t="s">
        <v>317</v>
      </c>
      <c r="E336" s="87">
        <v>0.12</v>
      </c>
      <c r="F336" s="88"/>
      <c r="G336" s="77"/>
      <c r="H336" s="77"/>
    </row>
    <row r="337" spans="1:8" s="1" customFormat="1" x14ac:dyDescent="0.25">
      <c r="A337" s="26" t="s">
        <v>394</v>
      </c>
      <c r="B337" s="27" t="s">
        <v>11</v>
      </c>
      <c r="C337" s="28" t="s">
        <v>22</v>
      </c>
      <c r="D337" s="27" t="s">
        <v>23</v>
      </c>
      <c r="E337" s="29">
        <v>42.2</v>
      </c>
      <c r="F337" s="62">
        <v>5.0640000000000001</v>
      </c>
      <c r="G337" s="77"/>
      <c r="H337" s="77"/>
    </row>
    <row r="338" spans="1:8" s="1" customFormat="1" x14ac:dyDescent="0.25">
      <c r="A338" s="22" t="s">
        <v>395</v>
      </c>
      <c r="B338" s="23" t="s">
        <v>115</v>
      </c>
      <c r="C338" s="24" t="s">
        <v>116</v>
      </c>
      <c r="D338" s="23" t="s">
        <v>14</v>
      </c>
      <c r="E338" s="25">
        <v>1.87</v>
      </c>
      <c r="F338" s="64">
        <v>0.22439999999999999</v>
      </c>
      <c r="G338" s="77"/>
      <c r="H338" s="77"/>
    </row>
    <row r="339" spans="1:8" s="1" customFormat="1" x14ac:dyDescent="0.25">
      <c r="A339" s="34" t="s">
        <v>396</v>
      </c>
      <c r="B339" s="35" t="s">
        <v>318</v>
      </c>
      <c r="C339" s="36" t="s">
        <v>319</v>
      </c>
      <c r="D339" s="35" t="s">
        <v>16</v>
      </c>
      <c r="E339" s="38">
        <v>0.02</v>
      </c>
      <c r="F339" s="67">
        <v>2.3999999999999998E-3</v>
      </c>
      <c r="G339" s="77"/>
      <c r="H339" s="77"/>
    </row>
    <row r="340" spans="1:8" s="1" customFormat="1" x14ac:dyDescent="0.25">
      <c r="A340" s="39" t="s">
        <v>397</v>
      </c>
      <c r="B340" s="40" t="s">
        <v>320</v>
      </c>
      <c r="C340" s="41" t="s">
        <v>321</v>
      </c>
      <c r="D340" s="40" t="s">
        <v>97</v>
      </c>
      <c r="E340" s="43">
        <v>0.3</v>
      </c>
      <c r="F340" s="68">
        <v>3.5999999999999997E-2</v>
      </c>
      <c r="G340" s="77"/>
      <c r="H340" s="77"/>
    </row>
    <row r="341" spans="1:8" s="1" customFormat="1" x14ac:dyDescent="0.25">
      <c r="A341" s="39" t="s">
        <v>398</v>
      </c>
      <c r="B341" s="40" t="s">
        <v>322</v>
      </c>
      <c r="C341" s="41" t="s">
        <v>323</v>
      </c>
      <c r="D341" s="40" t="s">
        <v>16</v>
      </c>
      <c r="E341" s="43">
        <v>0.21</v>
      </c>
      <c r="F341" s="68">
        <v>2.52E-2</v>
      </c>
      <c r="G341" s="77"/>
      <c r="H341" s="77"/>
    </row>
    <row r="342" spans="1:8" s="1" customFormat="1" ht="25.5" x14ac:dyDescent="0.25">
      <c r="A342" s="19" t="s">
        <v>399</v>
      </c>
      <c r="B342" s="20" t="s">
        <v>181</v>
      </c>
      <c r="C342" s="20" t="s">
        <v>182</v>
      </c>
      <c r="D342" s="21" t="s">
        <v>183</v>
      </c>
      <c r="E342" s="87">
        <v>2.5999999999999999E-2</v>
      </c>
      <c r="F342" s="88"/>
      <c r="G342" s="77"/>
      <c r="H342" s="77"/>
    </row>
    <row r="343" spans="1:8" s="1" customFormat="1" x14ac:dyDescent="0.25">
      <c r="A343" s="26" t="s">
        <v>707</v>
      </c>
      <c r="B343" s="27" t="s">
        <v>11</v>
      </c>
      <c r="C343" s="28" t="s">
        <v>22</v>
      </c>
      <c r="D343" s="27" t="s">
        <v>23</v>
      </c>
      <c r="E343" s="29">
        <v>6.51</v>
      </c>
      <c r="F343" s="62">
        <v>0.16925999999999999</v>
      </c>
      <c r="G343" s="77"/>
      <c r="H343" s="77"/>
    </row>
    <row r="344" spans="1:8" s="1" customFormat="1" x14ac:dyDescent="0.25">
      <c r="A344" s="22" t="s">
        <v>708</v>
      </c>
      <c r="B344" s="23" t="s">
        <v>184</v>
      </c>
      <c r="C344" s="24" t="s">
        <v>185</v>
      </c>
      <c r="D344" s="23" t="s">
        <v>186</v>
      </c>
      <c r="E344" s="25">
        <v>2.9</v>
      </c>
      <c r="F344" s="64">
        <v>7.5399999999999995E-2</v>
      </c>
      <c r="G344" s="77"/>
      <c r="H344" s="77"/>
    </row>
    <row r="345" spans="1:8" s="1" customFormat="1" x14ac:dyDescent="0.25">
      <c r="A345" s="19" t="s">
        <v>582</v>
      </c>
      <c r="B345" s="20"/>
      <c r="C345" s="20" t="s">
        <v>336</v>
      </c>
      <c r="D345" s="21" t="s">
        <v>86</v>
      </c>
      <c r="E345" s="52"/>
      <c r="F345" s="52">
        <v>2.2000000000000002</v>
      </c>
      <c r="G345" s="77"/>
      <c r="H345" s="77"/>
    </row>
    <row r="346" spans="1:8" s="1" customFormat="1" x14ac:dyDescent="0.25">
      <c r="A346" s="19" t="s">
        <v>400</v>
      </c>
      <c r="B346" s="20"/>
      <c r="C346" s="20" t="s">
        <v>338</v>
      </c>
      <c r="D346" s="21" t="s">
        <v>188</v>
      </c>
      <c r="E346" s="52"/>
      <c r="F346" s="52">
        <v>2.6</v>
      </c>
      <c r="G346" s="77"/>
      <c r="H346" s="77"/>
    </row>
    <row r="347" spans="1:8" s="1" customFormat="1" x14ac:dyDescent="0.25">
      <c r="A347" s="19" t="s">
        <v>401</v>
      </c>
      <c r="B347" s="20" t="s">
        <v>325</v>
      </c>
      <c r="C347" s="20" t="s">
        <v>326</v>
      </c>
      <c r="D347" s="21" t="s">
        <v>91</v>
      </c>
      <c r="E347" s="87">
        <v>0.4</v>
      </c>
      <c r="F347" s="88"/>
      <c r="G347" s="77"/>
      <c r="H347" s="77"/>
    </row>
    <row r="348" spans="1:8" s="1" customFormat="1" x14ac:dyDescent="0.25">
      <c r="A348" s="26" t="s">
        <v>405</v>
      </c>
      <c r="B348" s="27" t="s">
        <v>11</v>
      </c>
      <c r="C348" s="28" t="s">
        <v>22</v>
      </c>
      <c r="D348" s="27" t="s">
        <v>23</v>
      </c>
      <c r="E348" s="44">
        <v>89</v>
      </c>
      <c r="F348" s="62">
        <v>35.6</v>
      </c>
      <c r="G348" s="77"/>
      <c r="H348" s="77"/>
    </row>
    <row r="349" spans="1:8" s="1" customFormat="1" ht="24" x14ac:dyDescent="0.25">
      <c r="A349" s="22" t="s">
        <v>406</v>
      </c>
      <c r="B349" s="23" t="s">
        <v>66</v>
      </c>
      <c r="C349" s="24" t="s">
        <v>67</v>
      </c>
      <c r="D349" s="23" t="s">
        <v>14</v>
      </c>
      <c r="E349" s="25">
        <v>5.88</v>
      </c>
      <c r="F349" s="64">
        <v>2.3519999999999999</v>
      </c>
      <c r="G349" s="77"/>
      <c r="H349" s="77"/>
    </row>
    <row r="350" spans="1:8" s="1" customFormat="1" x14ac:dyDescent="0.25">
      <c r="A350" s="34" t="s">
        <v>407</v>
      </c>
      <c r="B350" s="35" t="s">
        <v>327</v>
      </c>
      <c r="C350" s="36" t="s">
        <v>328</v>
      </c>
      <c r="D350" s="35" t="s">
        <v>42</v>
      </c>
      <c r="E350" s="37">
        <v>103</v>
      </c>
      <c r="F350" s="67">
        <v>41.2</v>
      </c>
      <c r="G350" s="77"/>
      <c r="H350" s="77"/>
    </row>
    <row r="351" spans="1:8" s="1" customFormat="1" ht="61.5" customHeight="1" x14ac:dyDescent="0.25">
      <c r="A351" s="58" t="s">
        <v>417</v>
      </c>
      <c r="B351" s="20" t="s">
        <v>751</v>
      </c>
      <c r="C351" s="20" t="s">
        <v>752</v>
      </c>
      <c r="D351" s="21" t="s">
        <v>16</v>
      </c>
      <c r="E351" s="90">
        <v>100</v>
      </c>
      <c r="F351" s="91"/>
      <c r="G351" s="77"/>
      <c r="H351" s="77"/>
    </row>
    <row r="352" spans="1:8" s="1" customFormat="1" x14ac:dyDescent="0.25">
      <c r="A352" s="22" t="s">
        <v>418</v>
      </c>
      <c r="B352" s="23" t="s">
        <v>749</v>
      </c>
      <c r="C352" s="24" t="s">
        <v>750</v>
      </c>
      <c r="D352" s="23" t="s">
        <v>14</v>
      </c>
      <c r="E352" s="25">
        <v>7.8719999999999998E-2</v>
      </c>
      <c r="F352" s="64">
        <v>7.8719999999999999</v>
      </c>
      <c r="G352" s="77"/>
      <c r="H352" s="77"/>
    </row>
    <row r="353" spans="1:8" s="1" customFormat="1" ht="51" x14ac:dyDescent="0.25">
      <c r="A353" s="19" t="s">
        <v>419</v>
      </c>
      <c r="B353" s="20" t="s">
        <v>429</v>
      </c>
      <c r="C353" s="20" t="s">
        <v>430</v>
      </c>
      <c r="D353" s="21" t="s">
        <v>431</v>
      </c>
      <c r="E353" s="87">
        <v>3.5000000000000003E-2</v>
      </c>
      <c r="F353" s="88"/>
      <c r="G353" s="77"/>
      <c r="H353" s="77"/>
    </row>
    <row r="354" spans="1:8" s="1" customFormat="1" x14ac:dyDescent="0.25">
      <c r="A354" s="26" t="s">
        <v>420</v>
      </c>
      <c r="B354" s="27" t="s">
        <v>11</v>
      </c>
      <c r="C354" s="28" t="s">
        <v>22</v>
      </c>
      <c r="D354" s="27" t="s">
        <v>23</v>
      </c>
      <c r="E354" s="29">
        <v>41.6</v>
      </c>
      <c r="F354" s="62">
        <v>1.456</v>
      </c>
      <c r="G354" s="77"/>
      <c r="H354" s="77"/>
    </row>
    <row r="355" spans="1:8" s="1" customFormat="1" x14ac:dyDescent="0.25">
      <c r="A355" s="22" t="s">
        <v>421</v>
      </c>
      <c r="B355" s="23" t="s">
        <v>49</v>
      </c>
      <c r="C355" s="24" t="s">
        <v>50</v>
      </c>
      <c r="D355" s="23" t="s">
        <v>14</v>
      </c>
      <c r="E355" s="25">
        <v>2.3199999999999998</v>
      </c>
      <c r="F355" s="64">
        <v>8.1199999999999994E-2</v>
      </c>
      <c r="G355" s="77"/>
      <c r="H355" s="77"/>
    </row>
    <row r="356" spans="1:8" s="1" customFormat="1" x14ac:dyDescent="0.25">
      <c r="A356" s="30" t="s">
        <v>709</v>
      </c>
      <c r="B356" s="31" t="s">
        <v>57</v>
      </c>
      <c r="C356" s="32" t="s">
        <v>58</v>
      </c>
      <c r="D356" s="31" t="s">
        <v>14</v>
      </c>
      <c r="E356" s="33">
        <v>5.92</v>
      </c>
      <c r="F356" s="66">
        <v>0.2072</v>
      </c>
      <c r="G356" s="77"/>
      <c r="H356" s="77"/>
    </row>
    <row r="357" spans="1:8" s="1" customFormat="1" x14ac:dyDescent="0.25">
      <c r="A357" s="30" t="s">
        <v>710</v>
      </c>
      <c r="B357" s="31" t="s">
        <v>35</v>
      </c>
      <c r="C357" s="32" t="s">
        <v>36</v>
      </c>
      <c r="D357" s="31" t="s">
        <v>14</v>
      </c>
      <c r="E357" s="33">
        <v>1.43</v>
      </c>
      <c r="F357" s="66">
        <v>5.0049999999999997E-2</v>
      </c>
      <c r="G357" s="77"/>
      <c r="H357" s="77"/>
    </row>
    <row r="358" spans="1:8" s="1" customFormat="1" x14ac:dyDescent="0.25">
      <c r="A358" s="30" t="s">
        <v>711</v>
      </c>
      <c r="B358" s="31" t="s">
        <v>437</v>
      </c>
      <c r="C358" s="32" t="s">
        <v>438</v>
      </c>
      <c r="D358" s="31" t="s">
        <v>14</v>
      </c>
      <c r="E358" s="33">
        <v>4.09</v>
      </c>
      <c r="F358" s="66">
        <v>0.14315</v>
      </c>
      <c r="G358" s="77"/>
      <c r="H358" s="77"/>
    </row>
    <row r="359" spans="1:8" s="1" customFormat="1" x14ac:dyDescent="0.25">
      <c r="A359" s="30" t="s">
        <v>712</v>
      </c>
      <c r="B359" s="31" t="s">
        <v>440</v>
      </c>
      <c r="C359" s="32" t="s">
        <v>441</v>
      </c>
      <c r="D359" s="31" t="s">
        <v>14</v>
      </c>
      <c r="E359" s="33">
        <v>0.92</v>
      </c>
      <c r="F359" s="66">
        <v>3.2199999999999999E-2</v>
      </c>
      <c r="G359" s="77"/>
      <c r="H359" s="77"/>
    </row>
    <row r="360" spans="1:8" s="1" customFormat="1" ht="24" x14ac:dyDescent="0.25">
      <c r="A360" s="30" t="s">
        <v>713</v>
      </c>
      <c r="B360" s="31" t="s">
        <v>443</v>
      </c>
      <c r="C360" s="32" t="s">
        <v>444</v>
      </c>
      <c r="D360" s="31" t="s">
        <v>14</v>
      </c>
      <c r="E360" s="33">
        <v>5.01</v>
      </c>
      <c r="F360" s="66">
        <v>0.17535000000000001</v>
      </c>
      <c r="G360" s="77"/>
      <c r="H360" s="77"/>
    </row>
    <row r="361" spans="1:8" s="1" customFormat="1" x14ac:dyDescent="0.25">
      <c r="A361" s="34" t="s">
        <v>714</v>
      </c>
      <c r="B361" s="35" t="s">
        <v>40</v>
      </c>
      <c r="C361" s="36" t="s">
        <v>41</v>
      </c>
      <c r="D361" s="35" t="s">
        <v>42</v>
      </c>
      <c r="E361" s="38">
        <v>10.5</v>
      </c>
      <c r="F361" s="67">
        <v>0.36749999999999999</v>
      </c>
      <c r="G361" s="77"/>
      <c r="H361" s="77"/>
    </row>
    <row r="362" spans="1:8" s="1" customFormat="1" x14ac:dyDescent="0.25">
      <c r="A362" s="39" t="s">
        <v>715</v>
      </c>
      <c r="B362" s="40" t="s">
        <v>447</v>
      </c>
      <c r="C362" s="41" t="s">
        <v>448</v>
      </c>
      <c r="D362" s="40" t="s">
        <v>42</v>
      </c>
      <c r="E362" s="42">
        <v>152</v>
      </c>
      <c r="F362" s="68">
        <v>5.32</v>
      </c>
      <c r="G362" s="77"/>
      <c r="H362" s="77"/>
    </row>
    <row r="363" spans="1:8" s="1" customFormat="1" ht="51" x14ac:dyDescent="0.25">
      <c r="A363" s="19" t="s">
        <v>422</v>
      </c>
      <c r="B363" s="20" t="s">
        <v>450</v>
      </c>
      <c r="C363" s="20" t="s">
        <v>451</v>
      </c>
      <c r="D363" s="21" t="s">
        <v>452</v>
      </c>
      <c r="E363" s="87">
        <v>3.5000000000000003E-2</v>
      </c>
      <c r="F363" s="88"/>
      <c r="G363" s="77"/>
      <c r="H363" s="77"/>
    </row>
    <row r="364" spans="1:8" s="1" customFormat="1" x14ac:dyDescent="0.25">
      <c r="A364" s="22" t="s">
        <v>716</v>
      </c>
      <c r="B364" s="23" t="s">
        <v>437</v>
      </c>
      <c r="C364" s="24" t="s">
        <v>438</v>
      </c>
      <c r="D364" s="23" t="s">
        <v>14</v>
      </c>
      <c r="E364" s="25">
        <v>0.75</v>
      </c>
      <c r="F364" s="64">
        <v>2.6249999999999999E-2</v>
      </c>
      <c r="G364" s="77"/>
      <c r="H364" s="77"/>
    </row>
    <row r="365" spans="1:8" s="1" customFormat="1" ht="24" x14ac:dyDescent="0.25">
      <c r="A365" s="30" t="s">
        <v>717</v>
      </c>
      <c r="B365" s="31" t="s">
        <v>443</v>
      </c>
      <c r="C365" s="32" t="s">
        <v>444</v>
      </c>
      <c r="D365" s="31" t="s">
        <v>14</v>
      </c>
      <c r="E365" s="33">
        <v>0.9</v>
      </c>
      <c r="F365" s="66">
        <v>3.15E-2</v>
      </c>
      <c r="G365" s="77"/>
      <c r="H365" s="77"/>
    </row>
    <row r="366" spans="1:8" s="1" customFormat="1" x14ac:dyDescent="0.25">
      <c r="A366" s="34" t="s">
        <v>718</v>
      </c>
      <c r="B366" s="35" t="s">
        <v>447</v>
      </c>
      <c r="C366" s="36" t="s">
        <v>448</v>
      </c>
      <c r="D366" s="35" t="s">
        <v>42</v>
      </c>
      <c r="E366" s="38">
        <v>37.979999999999997</v>
      </c>
      <c r="F366" s="67">
        <v>1.3292999999999999</v>
      </c>
      <c r="G366" s="77"/>
      <c r="H366" s="77"/>
    </row>
    <row r="367" spans="1:8" s="1" customFormat="1" ht="15.75" x14ac:dyDescent="0.25">
      <c r="A367" s="93" t="s">
        <v>456</v>
      </c>
      <c r="B367" s="94"/>
      <c r="C367" s="94"/>
      <c r="D367" s="94"/>
      <c r="E367" s="94"/>
      <c r="F367" s="94"/>
      <c r="G367" s="77"/>
      <c r="H367" s="77"/>
    </row>
    <row r="368" spans="1:8" s="1" customFormat="1" ht="15" x14ac:dyDescent="0.25">
      <c r="A368" s="45"/>
      <c r="B368" s="46"/>
      <c r="C368" s="92" t="s">
        <v>196</v>
      </c>
      <c r="D368" s="92"/>
      <c r="E368" s="46"/>
      <c r="F368" s="46"/>
      <c r="G368" s="77"/>
      <c r="H368" s="77"/>
    </row>
    <row r="369" spans="1:8" s="1" customFormat="1" ht="76.5" x14ac:dyDescent="0.25">
      <c r="A369" s="19" t="s">
        <v>423</v>
      </c>
      <c r="B369" s="20" t="s">
        <v>197</v>
      </c>
      <c r="C369" s="20" t="s">
        <v>198</v>
      </c>
      <c r="D369" s="21" t="s">
        <v>12</v>
      </c>
      <c r="E369" s="87">
        <v>0.13</v>
      </c>
      <c r="F369" s="88"/>
      <c r="G369" s="77"/>
      <c r="H369" s="77"/>
    </row>
    <row r="370" spans="1:8" s="1" customFormat="1" x14ac:dyDescent="0.25">
      <c r="A370" s="26" t="s">
        <v>583</v>
      </c>
      <c r="B370" s="27" t="s">
        <v>11</v>
      </c>
      <c r="C370" s="28" t="s">
        <v>22</v>
      </c>
      <c r="D370" s="27" t="s">
        <v>23</v>
      </c>
      <c r="E370" s="29">
        <v>7.26</v>
      </c>
      <c r="F370" s="62">
        <v>0.94379999999999997</v>
      </c>
      <c r="G370" s="77"/>
      <c r="H370" s="77"/>
    </row>
    <row r="371" spans="1:8" s="1" customFormat="1" ht="24" x14ac:dyDescent="0.25">
      <c r="A371" s="22" t="s">
        <v>584</v>
      </c>
      <c r="B371" s="23" t="s">
        <v>200</v>
      </c>
      <c r="C371" s="24" t="s">
        <v>201</v>
      </c>
      <c r="D371" s="23" t="s">
        <v>14</v>
      </c>
      <c r="E371" s="25">
        <v>15.32</v>
      </c>
      <c r="F371" s="64">
        <v>1.9916</v>
      </c>
      <c r="G371" s="77"/>
      <c r="H371" s="77"/>
    </row>
    <row r="372" spans="1:8" s="1" customFormat="1" ht="25.5" x14ac:dyDescent="0.25">
      <c r="A372" s="19" t="s">
        <v>424</v>
      </c>
      <c r="B372" s="20" t="s">
        <v>461</v>
      </c>
      <c r="C372" s="20" t="s">
        <v>462</v>
      </c>
      <c r="D372" s="21" t="s">
        <v>12</v>
      </c>
      <c r="E372" s="87">
        <v>0.13</v>
      </c>
      <c r="F372" s="88"/>
      <c r="G372" s="77"/>
      <c r="H372" s="77"/>
    </row>
    <row r="373" spans="1:8" s="1" customFormat="1" x14ac:dyDescent="0.25">
      <c r="A373" s="22" t="s">
        <v>425</v>
      </c>
      <c r="B373" s="23" t="s">
        <v>51</v>
      </c>
      <c r="C373" s="24" t="s">
        <v>52</v>
      </c>
      <c r="D373" s="23" t="s">
        <v>14</v>
      </c>
      <c r="E373" s="25">
        <v>4.18</v>
      </c>
      <c r="F373" s="64">
        <v>0.54339999999999999</v>
      </c>
      <c r="G373" s="77"/>
      <c r="H373" s="77"/>
    </row>
    <row r="374" spans="1:8" s="1" customFormat="1" x14ac:dyDescent="0.25">
      <c r="A374" s="19" t="s">
        <v>426</v>
      </c>
      <c r="B374" s="20" t="s">
        <v>151</v>
      </c>
      <c r="C374" s="20" t="s">
        <v>152</v>
      </c>
      <c r="D374" s="21" t="s">
        <v>48</v>
      </c>
      <c r="E374" s="87">
        <v>3.5000000000000003E-2</v>
      </c>
      <c r="F374" s="88"/>
      <c r="G374" s="77"/>
      <c r="H374" s="77"/>
    </row>
    <row r="375" spans="1:8" s="1" customFormat="1" x14ac:dyDescent="0.25">
      <c r="A375" s="26" t="s">
        <v>427</v>
      </c>
      <c r="B375" s="27" t="s">
        <v>11</v>
      </c>
      <c r="C375" s="28" t="s">
        <v>22</v>
      </c>
      <c r="D375" s="27" t="s">
        <v>23</v>
      </c>
      <c r="E375" s="44">
        <v>123</v>
      </c>
      <c r="F375" s="62">
        <v>4.3049999999999997</v>
      </c>
      <c r="G375" s="77"/>
      <c r="H375" s="77"/>
    </row>
    <row r="376" spans="1:8" s="1" customFormat="1" ht="15" x14ac:dyDescent="0.25">
      <c r="A376" s="45"/>
      <c r="B376" s="46"/>
      <c r="C376" s="92" t="s">
        <v>211</v>
      </c>
      <c r="D376" s="92"/>
      <c r="E376" s="46"/>
      <c r="F376" s="46"/>
      <c r="G376" s="77"/>
      <c r="H376" s="77"/>
    </row>
    <row r="377" spans="1:8" s="1" customFormat="1" x14ac:dyDescent="0.25">
      <c r="A377" s="19" t="s">
        <v>428</v>
      </c>
      <c r="B377" s="20" t="s">
        <v>213</v>
      </c>
      <c r="C377" s="20" t="s">
        <v>214</v>
      </c>
      <c r="D377" s="21" t="s">
        <v>91</v>
      </c>
      <c r="E377" s="87">
        <v>7.46E-2</v>
      </c>
      <c r="F377" s="88"/>
      <c r="G377" s="77"/>
      <c r="H377" s="77"/>
    </row>
    <row r="378" spans="1:8" s="1" customFormat="1" x14ac:dyDescent="0.25">
      <c r="A378" s="26" t="s">
        <v>432</v>
      </c>
      <c r="B378" s="27" t="s">
        <v>11</v>
      </c>
      <c r="C378" s="28" t="s">
        <v>22</v>
      </c>
      <c r="D378" s="27" t="s">
        <v>23</v>
      </c>
      <c r="E378" s="44">
        <v>659</v>
      </c>
      <c r="F378" s="62">
        <v>49.1614</v>
      </c>
      <c r="G378" s="77"/>
      <c r="H378" s="77"/>
    </row>
    <row r="379" spans="1:8" s="1" customFormat="1" ht="24" x14ac:dyDescent="0.25">
      <c r="A379" s="22" t="s">
        <v>433</v>
      </c>
      <c r="B379" s="23" t="s">
        <v>63</v>
      </c>
      <c r="C379" s="24" t="s">
        <v>64</v>
      </c>
      <c r="D379" s="23" t="s">
        <v>14</v>
      </c>
      <c r="E379" s="25">
        <v>10.79</v>
      </c>
      <c r="F379" s="64">
        <v>0.80493400000000004</v>
      </c>
      <c r="G379" s="77"/>
      <c r="H379" s="77"/>
    </row>
    <row r="380" spans="1:8" s="1" customFormat="1" ht="24" x14ac:dyDescent="0.25">
      <c r="A380" s="30" t="s">
        <v>434</v>
      </c>
      <c r="B380" s="31" t="s">
        <v>66</v>
      </c>
      <c r="C380" s="32" t="s">
        <v>67</v>
      </c>
      <c r="D380" s="31" t="s">
        <v>14</v>
      </c>
      <c r="E380" s="33">
        <v>21.7</v>
      </c>
      <c r="F380" s="66">
        <v>1.6188</v>
      </c>
      <c r="G380" s="77"/>
      <c r="H380" s="77"/>
    </row>
    <row r="381" spans="1:8" s="1" customFormat="1" x14ac:dyDescent="0.25">
      <c r="A381" s="30" t="s">
        <v>435</v>
      </c>
      <c r="B381" s="31" t="s">
        <v>215</v>
      </c>
      <c r="C381" s="32" t="s">
        <v>216</v>
      </c>
      <c r="D381" s="31" t="s">
        <v>14</v>
      </c>
      <c r="E381" s="33">
        <v>11.39</v>
      </c>
      <c r="F381" s="66">
        <v>0.84969399999999995</v>
      </c>
      <c r="G381" s="77"/>
      <c r="H381" s="77"/>
    </row>
    <row r="382" spans="1:8" s="1" customFormat="1" x14ac:dyDescent="0.25">
      <c r="A382" s="30" t="s">
        <v>436</v>
      </c>
      <c r="B382" s="31" t="s">
        <v>74</v>
      </c>
      <c r="C382" s="32" t="s">
        <v>75</v>
      </c>
      <c r="D382" s="31" t="s">
        <v>14</v>
      </c>
      <c r="E382" s="33">
        <v>32.369999999999997</v>
      </c>
      <c r="F382" s="66">
        <v>2.4148000000000001</v>
      </c>
      <c r="G382" s="77"/>
      <c r="H382" s="77"/>
    </row>
    <row r="383" spans="1:8" s="1" customFormat="1" x14ac:dyDescent="0.25">
      <c r="A383" s="34" t="s">
        <v>439</v>
      </c>
      <c r="B383" s="35" t="s">
        <v>95</v>
      </c>
      <c r="C383" s="36" t="s">
        <v>96</v>
      </c>
      <c r="D383" s="35" t="s">
        <v>42</v>
      </c>
      <c r="E383" s="38">
        <v>101.5</v>
      </c>
      <c r="F383" s="67">
        <v>7.5719000000000003</v>
      </c>
      <c r="G383" s="77"/>
      <c r="H383" s="77"/>
    </row>
    <row r="384" spans="1:8" s="1" customFormat="1" x14ac:dyDescent="0.25">
      <c r="A384" s="39" t="s">
        <v>442</v>
      </c>
      <c r="B384" s="40" t="s">
        <v>217</v>
      </c>
      <c r="C384" s="41" t="s">
        <v>218</v>
      </c>
      <c r="D384" s="40" t="s">
        <v>42</v>
      </c>
      <c r="E384" s="43">
        <v>2.4700000000000002</v>
      </c>
      <c r="F384" s="68">
        <v>0.18426200000000001</v>
      </c>
      <c r="G384" s="77"/>
      <c r="H384" s="77"/>
    </row>
    <row r="385" spans="1:8" s="1" customFormat="1" x14ac:dyDescent="0.25">
      <c r="A385" s="39" t="s">
        <v>445</v>
      </c>
      <c r="B385" s="40" t="s">
        <v>119</v>
      </c>
      <c r="C385" s="41" t="s">
        <v>41</v>
      </c>
      <c r="D385" s="40" t="s">
        <v>42</v>
      </c>
      <c r="E385" s="43">
        <v>77.2</v>
      </c>
      <c r="F385" s="68">
        <v>5.7591000000000001</v>
      </c>
      <c r="G385" s="77"/>
      <c r="H385" s="77"/>
    </row>
    <row r="386" spans="1:8" s="1" customFormat="1" x14ac:dyDescent="0.25">
      <c r="A386" s="39" t="s">
        <v>446</v>
      </c>
      <c r="B386" s="40" t="s">
        <v>219</v>
      </c>
      <c r="C386" s="41" t="s">
        <v>220</v>
      </c>
      <c r="D386" s="40" t="s">
        <v>16</v>
      </c>
      <c r="E386" s="43">
        <v>0.29699999999999999</v>
      </c>
      <c r="F386" s="68">
        <v>2.2155999999999999E-2</v>
      </c>
      <c r="G386" s="77"/>
      <c r="H386" s="77"/>
    </row>
    <row r="387" spans="1:8" s="1" customFormat="1" x14ac:dyDescent="0.25">
      <c r="A387" s="39" t="s">
        <v>719</v>
      </c>
      <c r="B387" s="40" t="s">
        <v>76</v>
      </c>
      <c r="C387" s="41" t="s">
        <v>77</v>
      </c>
      <c r="D387" s="40" t="s">
        <v>16</v>
      </c>
      <c r="E387" s="43">
        <v>0.14299999999999999</v>
      </c>
      <c r="F387" s="68">
        <v>1.0668E-2</v>
      </c>
      <c r="G387" s="77"/>
      <c r="H387" s="77"/>
    </row>
    <row r="388" spans="1:8" s="1" customFormat="1" ht="24" x14ac:dyDescent="0.25">
      <c r="A388" s="39" t="s">
        <v>720</v>
      </c>
      <c r="B388" s="40" t="s">
        <v>221</v>
      </c>
      <c r="C388" s="41" t="s">
        <v>222</v>
      </c>
      <c r="D388" s="40" t="s">
        <v>42</v>
      </c>
      <c r="E388" s="43">
        <v>0.11</v>
      </c>
      <c r="F388" s="68">
        <v>8.2059999999999998E-3</v>
      </c>
      <c r="G388" s="77"/>
      <c r="H388" s="77"/>
    </row>
    <row r="389" spans="1:8" s="1" customFormat="1" ht="24" x14ac:dyDescent="0.25">
      <c r="A389" s="39" t="s">
        <v>721</v>
      </c>
      <c r="B389" s="40" t="s">
        <v>223</v>
      </c>
      <c r="C389" s="41" t="s">
        <v>224</v>
      </c>
      <c r="D389" s="40" t="s">
        <v>42</v>
      </c>
      <c r="E389" s="43">
        <v>6.95</v>
      </c>
      <c r="F389" s="68">
        <v>0.51846999999999999</v>
      </c>
      <c r="G389" s="77"/>
      <c r="H389" s="77"/>
    </row>
    <row r="390" spans="1:8" s="1" customFormat="1" ht="24" x14ac:dyDescent="0.25">
      <c r="A390" s="39" t="s">
        <v>722</v>
      </c>
      <c r="B390" s="40" t="s">
        <v>82</v>
      </c>
      <c r="C390" s="41" t="s">
        <v>83</v>
      </c>
      <c r="D390" s="40" t="s">
        <v>42</v>
      </c>
      <c r="E390" s="43">
        <v>11.1</v>
      </c>
      <c r="F390" s="68">
        <v>0.82806000000000002</v>
      </c>
      <c r="G390" s="77"/>
      <c r="H390" s="77"/>
    </row>
    <row r="391" spans="1:8" s="1" customFormat="1" x14ac:dyDescent="0.25">
      <c r="A391" s="39" t="s">
        <v>723</v>
      </c>
      <c r="B391" s="40" t="s">
        <v>102</v>
      </c>
      <c r="C391" s="41" t="s">
        <v>103</v>
      </c>
      <c r="D391" s="40" t="s">
        <v>104</v>
      </c>
      <c r="E391" s="43">
        <v>6.04</v>
      </c>
      <c r="F391" s="68">
        <v>0.45058399999999998</v>
      </c>
      <c r="G391" s="77"/>
      <c r="H391" s="77"/>
    </row>
    <row r="392" spans="1:8" s="1" customFormat="1" x14ac:dyDescent="0.25">
      <c r="A392" s="39" t="s">
        <v>724</v>
      </c>
      <c r="B392" s="40" t="s">
        <v>84</v>
      </c>
      <c r="C392" s="41" t="s">
        <v>85</v>
      </c>
      <c r="D392" s="40" t="s">
        <v>86</v>
      </c>
      <c r="E392" s="42">
        <v>59</v>
      </c>
      <c r="F392" s="68">
        <v>4.4013999999999998</v>
      </c>
      <c r="G392" s="77"/>
      <c r="H392" s="77"/>
    </row>
    <row r="393" spans="1:8" s="1" customFormat="1" ht="25.5" x14ac:dyDescent="0.25">
      <c r="A393" s="19" t="s">
        <v>449</v>
      </c>
      <c r="B393" s="20" t="s">
        <v>249</v>
      </c>
      <c r="C393" s="20" t="s">
        <v>250</v>
      </c>
      <c r="D393" s="21" t="s">
        <v>251</v>
      </c>
      <c r="E393" s="87">
        <v>8.9999999999999993E-3</v>
      </c>
      <c r="F393" s="88"/>
      <c r="G393" s="77"/>
      <c r="H393" s="77"/>
    </row>
    <row r="394" spans="1:8" s="1" customFormat="1" x14ac:dyDescent="0.25">
      <c r="A394" s="26" t="s">
        <v>453</v>
      </c>
      <c r="B394" s="27" t="s">
        <v>11</v>
      </c>
      <c r="C394" s="28" t="s">
        <v>22</v>
      </c>
      <c r="D394" s="27" t="s">
        <v>23</v>
      </c>
      <c r="E394" s="44">
        <v>180</v>
      </c>
      <c r="F394" s="62">
        <v>1.62</v>
      </c>
      <c r="G394" s="77"/>
      <c r="H394" s="77"/>
    </row>
    <row r="395" spans="1:8" s="1" customFormat="1" x14ac:dyDescent="0.25">
      <c r="A395" s="22" t="s">
        <v>454</v>
      </c>
      <c r="B395" s="23" t="s">
        <v>60</v>
      </c>
      <c r="C395" s="24" t="s">
        <v>61</v>
      </c>
      <c r="D395" s="23" t="s">
        <v>14</v>
      </c>
      <c r="E395" s="47">
        <v>48</v>
      </c>
      <c r="F395" s="64">
        <v>0.432</v>
      </c>
      <c r="G395" s="77"/>
      <c r="H395" s="77"/>
    </row>
    <row r="396" spans="1:8" s="1" customFormat="1" x14ac:dyDescent="0.25">
      <c r="A396" s="30" t="s">
        <v>455</v>
      </c>
      <c r="B396" s="31" t="s">
        <v>74</v>
      </c>
      <c r="C396" s="32" t="s">
        <v>75</v>
      </c>
      <c r="D396" s="31" t="s">
        <v>14</v>
      </c>
      <c r="E396" s="33">
        <v>0.13</v>
      </c>
      <c r="F396" s="66">
        <v>1.17E-3</v>
      </c>
      <c r="G396" s="77"/>
      <c r="H396" s="77"/>
    </row>
    <row r="397" spans="1:8" s="1" customFormat="1" x14ac:dyDescent="0.25">
      <c r="A397" s="34" t="s">
        <v>725</v>
      </c>
      <c r="B397" s="35" t="s">
        <v>252</v>
      </c>
      <c r="C397" s="36" t="s">
        <v>253</v>
      </c>
      <c r="D397" s="35" t="s">
        <v>42</v>
      </c>
      <c r="E397" s="37">
        <v>102</v>
      </c>
      <c r="F397" s="67">
        <v>0.91800000000000004</v>
      </c>
      <c r="G397" s="77"/>
      <c r="H397" s="77"/>
    </row>
    <row r="398" spans="1:8" s="1" customFormat="1" x14ac:dyDescent="0.25">
      <c r="A398" s="39" t="s">
        <v>726</v>
      </c>
      <c r="B398" s="40" t="s">
        <v>40</v>
      </c>
      <c r="C398" s="41" t="s">
        <v>41</v>
      </c>
      <c r="D398" s="40" t="s">
        <v>42</v>
      </c>
      <c r="E398" s="43">
        <v>0.2</v>
      </c>
      <c r="F398" s="68">
        <v>1.8E-3</v>
      </c>
      <c r="G398" s="77"/>
      <c r="H398" s="77"/>
    </row>
    <row r="399" spans="1:8" s="1" customFormat="1" x14ac:dyDescent="0.25">
      <c r="A399" s="39" t="s">
        <v>727</v>
      </c>
      <c r="B399" s="40" t="s">
        <v>120</v>
      </c>
      <c r="C399" s="41" t="s">
        <v>121</v>
      </c>
      <c r="D399" s="40" t="s">
        <v>86</v>
      </c>
      <c r="E399" s="42">
        <v>250</v>
      </c>
      <c r="F399" s="68">
        <v>2.25</v>
      </c>
      <c r="G399" s="77"/>
      <c r="H399" s="77"/>
    </row>
    <row r="400" spans="1:8" s="1" customFormat="1" x14ac:dyDescent="0.25">
      <c r="A400" s="19" t="s">
        <v>457</v>
      </c>
      <c r="B400" s="20" t="s">
        <v>213</v>
      </c>
      <c r="C400" s="20" t="s">
        <v>214</v>
      </c>
      <c r="D400" s="21" t="s">
        <v>91</v>
      </c>
      <c r="E400" s="87">
        <v>0.1444</v>
      </c>
      <c r="F400" s="88"/>
      <c r="G400" s="77"/>
      <c r="H400" s="77"/>
    </row>
    <row r="401" spans="1:8" s="1" customFormat="1" x14ac:dyDescent="0.25">
      <c r="A401" s="26" t="s">
        <v>458</v>
      </c>
      <c r="B401" s="27" t="s">
        <v>11</v>
      </c>
      <c r="C401" s="28" t="s">
        <v>22</v>
      </c>
      <c r="D401" s="27" t="s">
        <v>23</v>
      </c>
      <c r="E401" s="44">
        <v>659</v>
      </c>
      <c r="F401" s="62">
        <v>95.159599999999998</v>
      </c>
      <c r="G401" s="77"/>
      <c r="H401" s="77"/>
    </row>
    <row r="402" spans="1:8" s="1" customFormat="1" ht="24" x14ac:dyDescent="0.25">
      <c r="A402" s="22" t="s">
        <v>459</v>
      </c>
      <c r="B402" s="23" t="s">
        <v>63</v>
      </c>
      <c r="C402" s="24" t="s">
        <v>64</v>
      </c>
      <c r="D402" s="23" t="s">
        <v>14</v>
      </c>
      <c r="E402" s="25">
        <v>10.79</v>
      </c>
      <c r="F402" s="64">
        <v>1.5581</v>
      </c>
      <c r="G402" s="77"/>
      <c r="H402" s="77"/>
    </row>
    <row r="403" spans="1:8" s="1" customFormat="1" ht="24" x14ac:dyDescent="0.25">
      <c r="A403" s="30" t="s">
        <v>728</v>
      </c>
      <c r="B403" s="31" t="s">
        <v>66</v>
      </c>
      <c r="C403" s="32" t="s">
        <v>67</v>
      </c>
      <c r="D403" s="31" t="s">
        <v>14</v>
      </c>
      <c r="E403" s="33">
        <v>21.7</v>
      </c>
      <c r="F403" s="66">
        <v>3.1335000000000002</v>
      </c>
      <c r="G403" s="77"/>
      <c r="H403" s="77"/>
    </row>
    <row r="404" spans="1:8" s="1" customFormat="1" x14ac:dyDescent="0.25">
      <c r="A404" s="30" t="s">
        <v>729</v>
      </c>
      <c r="B404" s="31" t="s">
        <v>215</v>
      </c>
      <c r="C404" s="32" t="s">
        <v>216</v>
      </c>
      <c r="D404" s="31" t="s">
        <v>14</v>
      </c>
      <c r="E404" s="33">
        <v>11.39</v>
      </c>
      <c r="F404" s="66">
        <v>1.6447000000000001</v>
      </c>
      <c r="G404" s="77"/>
      <c r="H404" s="77"/>
    </row>
    <row r="405" spans="1:8" s="1" customFormat="1" x14ac:dyDescent="0.25">
      <c r="A405" s="30" t="s">
        <v>730</v>
      </c>
      <c r="B405" s="31" t="s">
        <v>74</v>
      </c>
      <c r="C405" s="32" t="s">
        <v>75</v>
      </c>
      <c r="D405" s="31" t="s">
        <v>14</v>
      </c>
      <c r="E405" s="33">
        <v>32.369999999999997</v>
      </c>
      <c r="F405" s="66">
        <v>4.6741999999999999</v>
      </c>
      <c r="G405" s="77"/>
      <c r="H405" s="77"/>
    </row>
    <row r="406" spans="1:8" s="1" customFormat="1" x14ac:dyDescent="0.25">
      <c r="A406" s="34" t="s">
        <v>731</v>
      </c>
      <c r="B406" s="35" t="s">
        <v>117</v>
      </c>
      <c r="C406" s="36" t="s">
        <v>118</v>
      </c>
      <c r="D406" s="35" t="s">
        <v>42</v>
      </c>
      <c r="E406" s="38">
        <v>101.5</v>
      </c>
      <c r="F406" s="67">
        <v>14.656599999999999</v>
      </c>
      <c r="G406" s="77"/>
      <c r="H406" s="77"/>
    </row>
    <row r="407" spans="1:8" s="1" customFormat="1" x14ac:dyDescent="0.25">
      <c r="A407" s="39" t="s">
        <v>732</v>
      </c>
      <c r="B407" s="40" t="s">
        <v>217</v>
      </c>
      <c r="C407" s="41" t="s">
        <v>218</v>
      </c>
      <c r="D407" s="40" t="s">
        <v>42</v>
      </c>
      <c r="E407" s="43">
        <v>2.4700000000000002</v>
      </c>
      <c r="F407" s="68">
        <v>0.35666799999999999</v>
      </c>
      <c r="G407" s="77"/>
      <c r="H407" s="77"/>
    </row>
    <row r="408" spans="1:8" s="1" customFormat="1" x14ac:dyDescent="0.25">
      <c r="A408" s="39" t="s">
        <v>733</v>
      </c>
      <c r="B408" s="40" t="s">
        <v>119</v>
      </c>
      <c r="C408" s="41" t="s">
        <v>41</v>
      </c>
      <c r="D408" s="40" t="s">
        <v>42</v>
      </c>
      <c r="E408" s="43">
        <v>77.2</v>
      </c>
      <c r="F408" s="68">
        <v>11.1477</v>
      </c>
      <c r="G408" s="77"/>
      <c r="H408" s="77"/>
    </row>
    <row r="409" spans="1:8" s="1" customFormat="1" x14ac:dyDescent="0.25">
      <c r="A409" s="39" t="s">
        <v>734</v>
      </c>
      <c r="B409" s="40" t="s">
        <v>219</v>
      </c>
      <c r="C409" s="41" t="s">
        <v>220</v>
      </c>
      <c r="D409" s="40" t="s">
        <v>16</v>
      </c>
      <c r="E409" s="43">
        <v>0.29699999999999999</v>
      </c>
      <c r="F409" s="68">
        <v>4.2887000000000002E-2</v>
      </c>
      <c r="G409" s="77"/>
      <c r="H409" s="77"/>
    </row>
    <row r="410" spans="1:8" s="1" customFormat="1" x14ac:dyDescent="0.25">
      <c r="A410" s="39" t="s">
        <v>735</v>
      </c>
      <c r="B410" s="40" t="s">
        <v>76</v>
      </c>
      <c r="C410" s="41" t="s">
        <v>77</v>
      </c>
      <c r="D410" s="40" t="s">
        <v>16</v>
      </c>
      <c r="E410" s="43">
        <v>0.14299999999999999</v>
      </c>
      <c r="F410" s="68">
        <v>2.0649000000000001E-2</v>
      </c>
      <c r="G410" s="77"/>
      <c r="H410" s="77"/>
    </row>
    <row r="411" spans="1:8" s="1" customFormat="1" ht="24" x14ac:dyDescent="0.25">
      <c r="A411" s="39" t="s">
        <v>736</v>
      </c>
      <c r="B411" s="40" t="s">
        <v>221</v>
      </c>
      <c r="C411" s="41" t="s">
        <v>222</v>
      </c>
      <c r="D411" s="40" t="s">
        <v>42</v>
      </c>
      <c r="E411" s="43">
        <v>0.11</v>
      </c>
      <c r="F411" s="68">
        <v>1.5883999999999999E-2</v>
      </c>
      <c r="G411" s="77"/>
      <c r="H411" s="77"/>
    </row>
    <row r="412" spans="1:8" s="1" customFormat="1" ht="24" x14ac:dyDescent="0.25">
      <c r="A412" s="39" t="s">
        <v>737</v>
      </c>
      <c r="B412" s="40" t="s">
        <v>223</v>
      </c>
      <c r="C412" s="41" t="s">
        <v>224</v>
      </c>
      <c r="D412" s="40" t="s">
        <v>42</v>
      </c>
      <c r="E412" s="43">
        <v>6.95</v>
      </c>
      <c r="F412" s="68">
        <v>1.0036</v>
      </c>
      <c r="G412" s="77"/>
      <c r="H412" s="77"/>
    </row>
    <row r="413" spans="1:8" s="1" customFormat="1" ht="24" x14ac:dyDescent="0.25">
      <c r="A413" s="39" t="s">
        <v>738</v>
      </c>
      <c r="B413" s="40" t="s">
        <v>82</v>
      </c>
      <c r="C413" s="41" t="s">
        <v>83</v>
      </c>
      <c r="D413" s="40" t="s">
        <v>42</v>
      </c>
      <c r="E413" s="43">
        <v>11.1</v>
      </c>
      <c r="F413" s="68">
        <v>1.6028</v>
      </c>
      <c r="G413" s="77"/>
      <c r="H413" s="77"/>
    </row>
    <row r="414" spans="1:8" s="1" customFormat="1" x14ac:dyDescent="0.25">
      <c r="A414" s="39" t="s">
        <v>739</v>
      </c>
      <c r="B414" s="40" t="s">
        <v>102</v>
      </c>
      <c r="C414" s="41" t="s">
        <v>103</v>
      </c>
      <c r="D414" s="40" t="s">
        <v>104</v>
      </c>
      <c r="E414" s="43">
        <v>6.04</v>
      </c>
      <c r="F414" s="68">
        <v>0.87217599999999995</v>
      </c>
      <c r="G414" s="77"/>
      <c r="H414" s="77"/>
    </row>
    <row r="415" spans="1:8" s="1" customFormat="1" x14ac:dyDescent="0.25">
      <c r="A415" s="39" t="s">
        <v>740</v>
      </c>
      <c r="B415" s="40" t="s">
        <v>84</v>
      </c>
      <c r="C415" s="41" t="s">
        <v>85</v>
      </c>
      <c r="D415" s="40" t="s">
        <v>86</v>
      </c>
      <c r="E415" s="42">
        <v>59</v>
      </c>
      <c r="F415" s="68">
        <v>8.5196000000000005</v>
      </c>
      <c r="G415" s="77"/>
      <c r="H415" s="77"/>
    </row>
    <row r="416" spans="1:8" s="1" customFormat="1" ht="25.5" x14ac:dyDescent="0.25">
      <c r="A416" s="19" t="s">
        <v>460</v>
      </c>
      <c r="B416" s="20" t="s">
        <v>249</v>
      </c>
      <c r="C416" s="20" t="s">
        <v>250</v>
      </c>
      <c r="D416" s="21" t="s">
        <v>251</v>
      </c>
      <c r="E416" s="87">
        <v>8.9999999999999993E-3</v>
      </c>
      <c r="F416" s="88"/>
      <c r="G416" s="77"/>
      <c r="H416" s="77"/>
    </row>
    <row r="417" spans="1:8" s="1" customFormat="1" x14ac:dyDescent="0.25">
      <c r="A417" s="26" t="s">
        <v>463</v>
      </c>
      <c r="B417" s="27" t="s">
        <v>11</v>
      </c>
      <c r="C417" s="28" t="s">
        <v>22</v>
      </c>
      <c r="D417" s="27" t="s">
        <v>23</v>
      </c>
      <c r="E417" s="44">
        <v>180</v>
      </c>
      <c r="F417" s="62">
        <v>1.62</v>
      </c>
      <c r="G417" s="77"/>
      <c r="H417" s="77"/>
    </row>
    <row r="418" spans="1:8" s="1" customFormat="1" x14ac:dyDescent="0.25">
      <c r="A418" s="22" t="s">
        <v>741</v>
      </c>
      <c r="B418" s="23" t="s">
        <v>60</v>
      </c>
      <c r="C418" s="24" t="s">
        <v>61</v>
      </c>
      <c r="D418" s="23" t="s">
        <v>14</v>
      </c>
      <c r="E418" s="47">
        <v>48</v>
      </c>
      <c r="F418" s="64">
        <v>0.432</v>
      </c>
      <c r="G418" s="77"/>
      <c r="H418" s="77"/>
    </row>
    <row r="419" spans="1:8" s="1" customFormat="1" x14ac:dyDescent="0.25">
      <c r="A419" s="30" t="s">
        <v>742</v>
      </c>
      <c r="B419" s="31" t="s">
        <v>74</v>
      </c>
      <c r="C419" s="32" t="s">
        <v>75</v>
      </c>
      <c r="D419" s="31" t="s">
        <v>14</v>
      </c>
      <c r="E419" s="33">
        <v>0.13</v>
      </c>
      <c r="F419" s="66">
        <v>1.17E-3</v>
      </c>
      <c r="G419" s="77"/>
      <c r="H419" s="77"/>
    </row>
    <row r="420" spans="1:8" s="1" customFormat="1" x14ac:dyDescent="0.25">
      <c r="A420" s="34" t="s">
        <v>743</v>
      </c>
      <c r="B420" s="35" t="s">
        <v>252</v>
      </c>
      <c r="C420" s="36" t="s">
        <v>253</v>
      </c>
      <c r="D420" s="35" t="s">
        <v>42</v>
      </c>
      <c r="E420" s="37">
        <v>102</v>
      </c>
      <c r="F420" s="67">
        <v>0.91800000000000004</v>
      </c>
      <c r="G420" s="77"/>
      <c r="H420" s="77"/>
    </row>
    <row r="421" spans="1:8" s="1" customFormat="1" x14ac:dyDescent="0.25">
      <c r="A421" s="39" t="s">
        <v>744</v>
      </c>
      <c r="B421" s="40" t="s">
        <v>40</v>
      </c>
      <c r="C421" s="41" t="s">
        <v>41</v>
      </c>
      <c r="D421" s="40" t="s">
        <v>42</v>
      </c>
      <c r="E421" s="43">
        <v>0.2</v>
      </c>
      <c r="F421" s="68">
        <v>1.8E-3</v>
      </c>
      <c r="G421" s="77"/>
      <c r="H421" s="77"/>
    </row>
    <row r="422" spans="1:8" s="1" customFormat="1" x14ac:dyDescent="0.25">
      <c r="A422" s="39" t="s">
        <v>745</v>
      </c>
      <c r="B422" s="40" t="s">
        <v>120</v>
      </c>
      <c r="C422" s="41" t="s">
        <v>121</v>
      </c>
      <c r="D422" s="40" t="s">
        <v>86</v>
      </c>
      <c r="E422" s="42">
        <v>250</v>
      </c>
      <c r="F422" s="68">
        <v>2.25</v>
      </c>
      <c r="G422" s="77"/>
      <c r="H422" s="77"/>
    </row>
    <row r="423" spans="1:8" s="1" customFormat="1" ht="25.5" x14ac:dyDescent="0.25">
      <c r="A423" s="19" t="s">
        <v>464</v>
      </c>
      <c r="B423" s="20" t="s">
        <v>402</v>
      </c>
      <c r="C423" s="20" t="s">
        <v>403</v>
      </c>
      <c r="D423" s="21" t="s">
        <v>404</v>
      </c>
      <c r="E423" s="87">
        <v>2.8000000000000001E-2</v>
      </c>
      <c r="F423" s="88"/>
      <c r="G423" s="77"/>
      <c r="H423" s="77"/>
    </row>
    <row r="424" spans="1:8" s="1" customFormat="1" x14ac:dyDescent="0.25">
      <c r="A424" s="26" t="s">
        <v>465</v>
      </c>
      <c r="B424" s="27" t="s">
        <v>11</v>
      </c>
      <c r="C424" s="28" t="s">
        <v>22</v>
      </c>
      <c r="D424" s="27" t="s">
        <v>23</v>
      </c>
      <c r="E424" s="29">
        <v>773.2</v>
      </c>
      <c r="F424" s="62">
        <v>21.6496</v>
      </c>
      <c r="G424" s="77"/>
      <c r="H424" s="77"/>
    </row>
    <row r="425" spans="1:8" s="1" customFormat="1" ht="24" x14ac:dyDescent="0.25">
      <c r="A425" s="22" t="s">
        <v>585</v>
      </c>
      <c r="B425" s="23" t="s">
        <v>63</v>
      </c>
      <c r="C425" s="24" t="s">
        <v>64</v>
      </c>
      <c r="D425" s="23" t="s">
        <v>14</v>
      </c>
      <c r="E425" s="25">
        <v>57.69</v>
      </c>
      <c r="F425" s="64">
        <v>1.6153</v>
      </c>
      <c r="G425" s="77"/>
      <c r="H425" s="77"/>
    </row>
    <row r="426" spans="1:8" s="1" customFormat="1" x14ac:dyDescent="0.25">
      <c r="A426" s="30" t="s">
        <v>586</v>
      </c>
      <c r="B426" s="31" t="s">
        <v>408</v>
      </c>
      <c r="C426" s="32" t="s">
        <v>409</v>
      </c>
      <c r="D426" s="31" t="s">
        <v>14</v>
      </c>
      <c r="E426" s="48">
        <v>140</v>
      </c>
      <c r="F426" s="66">
        <v>3.92</v>
      </c>
      <c r="G426" s="77"/>
      <c r="H426" s="77"/>
    </row>
    <row r="427" spans="1:8" s="1" customFormat="1" x14ac:dyDescent="0.25">
      <c r="A427" s="30" t="s">
        <v>587</v>
      </c>
      <c r="B427" s="31" t="s">
        <v>410</v>
      </c>
      <c r="C427" s="32" t="s">
        <v>94</v>
      </c>
      <c r="D427" s="31" t="s">
        <v>14</v>
      </c>
      <c r="E427" s="48">
        <v>98</v>
      </c>
      <c r="F427" s="66">
        <v>2.7440000000000002</v>
      </c>
      <c r="G427" s="77"/>
      <c r="H427" s="77"/>
    </row>
    <row r="428" spans="1:8" s="1" customFormat="1" x14ac:dyDescent="0.25">
      <c r="A428" s="30" t="s">
        <v>588</v>
      </c>
      <c r="B428" s="31" t="s">
        <v>109</v>
      </c>
      <c r="C428" s="32" t="s">
        <v>75</v>
      </c>
      <c r="D428" s="31" t="s">
        <v>14</v>
      </c>
      <c r="E428" s="33">
        <v>9.2899999999999991</v>
      </c>
      <c r="F428" s="66">
        <v>0.26012000000000002</v>
      </c>
      <c r="G428" s="77"/>
      <c r="H428" s="77"/>
    </row>
    <row r="429" spans="1:8" s="1" customFormat="1" x14ac:dyDescent="0.25">
      <c r="A429" s="30" t="s">
        <v>589</v>
      </c>
      <c r="B429" s="31" t="s">
        <v>411</v>
      </c>
      <c r="C429" s="32" t="s">
        <v>412</v>
      </c>
      <c r="D429" s="31" t="s">
        <v>14</v>
      </c>
      <c r="E429" s="33">
        <v>1.69</v>
      </c>
      <c r="F429" s="66">
        <v>4.7320000000000001E-2</v>
      </c>
      <c r="G429" s="77"/>
      <c r="H429" s="77"/>
    </row>
    <row r="430" spans="1:8" s="1" customFormat="1" ht="36" x14ac:dyDescent="0.25">
      <c r="A430" s="30" t="s">
        <v>590</v>
      </c>
      <c r="B430" s="31" t="s">
        <v>413</v>
      </c>
      <c r="C430" s="32" t="s">
        <v>414</v>
      </c>
      <c r="D430" s="31" t="s">
        <v>14</v>
      </c>
      <c r="E430" s="48">
        <v>55</v>
      </c>
      <c r="F430" s="66">
        <v>1.54</v>
      </c>
      <c r="G430" s="77"/>
      <c r="H430" s="77"/>
    </row>
    <row r="431" spans="1:8" s="1" customFormat="1" x14ac:dyDescent="0.25">
      <c r="A431" s="34" t="s">
        <v>591</v>
      </c>
      <c r="B431" s="35" t="s">
        <v>40</v>
      </c>
      <c r="C431" s="36" t="s">
        <v>41</v>
      </c>
      <c r="D431" s="35" t="s">
        <v>42</v>
      </c>
      <c r="E431" s="37">
        <v>678</v>
      </c>
      <c r="F431" s="67">
        <v>18.984000000000002</v>
      </c>
      <c r="G431" s="77"/>
      <c r="H431" s="77"/>
    </row>
    <row r="432" spans="1:8" s="1" customFormat="1" x14ac:dyDescent="0.25">
      <c r="A432" s="39" t="s">
        <v>592</v>
      </c>
      <c r="B432" s="40" t="s">
        <v>415</v>
      </c>
      <c r="C432" s="41" t="s">
        <v>416</v>
      </c>
      <c r="D432" s="40" t="s">
        <v>188</v>
      </c>
      <c r="E432" s="42">
        <v>1010</v>
      </c>
      <c r="F432" s="68">
        <v>28.28</v>
      </c>
      <c r="G432" s="77"/>
      <c r="H432" s="77"/>
    </row>
    <row r="433" spans="1:8" s="1" customFormat="1" ht="12.75" customHeight="1" x14ac:dyDescent="0.25">
      <c r="A433" s="45"/>
      <c r="B433" s="46"/>
      <c r="C433" s="92" t="s">
        <v>300</v>
      </c>
      <c r="D433" s="92"/>
      <c r="E433" s="46"/>
      <c r="F433" s="46"/>
      <c r="G433" s="77"/>
      <c r="H433" s="77"/>
    </row>
    <row r="434" spans="1:8" s="1" customFormat="1" ht="25.5" x14ac:dyDescent="0.25">
      <c r="A434" s="19" t="s">
        <v>466</v>
      </c>
      <c r="B434" s="20" t="s">
        <v>315</v>
      </c>
      <c r="C434" s="20" t="s">
        <v>316</v>
      </c>
      <c r="D434" s="21" t="s">
        <v>317</v>
      </c>
      <c r="E434" s="87">
        <v>0.12</v>
      </c>
      <c r="F434" s="88"/>
      <c r="G434" s="77"/>
      <c r="H434" s="77"/>
    </row>
    <row r="435" spans="1:8" s="1" customFormat="1" x14ac:dyDescent="0.25">
      <c r="A435" s="26" t="s">
        <v>467</v>
      </c>
      <c r="B435" s="27" t="s">
        <v>11</v>
      </c>
      <c r="C435" s="28" t="s">
        <v>22</v>
      </c>
      <c r="D435" s="27" t="s">
        <v>23</v>
      </c>
      <c r="E435" s="29">
        <v>42.2</v>
      </c>
      <c r="F435" s="62">
        <v>5.0640000000000001</v>
      </c>
      <c r="G435" s="77"/>
      <c r="H435" s="77"/>
    </row>
    <row r="436" spans="1:8" s="1" customFormat="1" x14ac:dyDescent="0.25">
      <c r="A436" s="22" t="s">
        <v>468</v>
      </c>
      <c r="B436" s="23" t="s">
        <v>115</v>
      </c>
      <c r="C436" s="24" t="s">
        <v>116</v>
      </c>
      <c r="D436" s="23" t="s">
        <v>14</v>
      </c>
      <c r="E436" s="25">
        <v>1.87</v>
      </c>
      <c r="F436" s="64">
        <v>0.22439999999999999</v>
      </c>
      <c r="G436" s="77"/>
      <c r="H436" s="77"/>
    </row>
    <row r="437" spans="1:8" s="1" customFormat="1" x14ac:dyDescent="0.25">
      <c r="A437" s="34" t="s">
        <v>469</v>
      </c>
      <c r="B437" s="35" t="s">
        <v>318</v>
      </c>
      <c r="C437" s="36" t="s">
        <v>319</v>
      </c>
      <c r="D437" s="35" t="s">
        <v>16</v>
      </c>
      <c r="E437" s="38">
        <v>0.02</v>
      </c>
      <c r="F437" s="67">
        <v>2.3999999999999998E-3</v>
      </c>
      <c r="G437" s="77"/>
      <c r="H437" s="77"/>
    </row>
    <row r="438" spans="1:8" s="1" customFormat="1" x14ac:dyDescent="0.25">
      <c r="A438" s="39" t="s">
        <v>470</v>
      </c>
      <c r="B438" s="40" t="s">
        <v>320</v>
      </c>
      <c r="C438" s="41" t="s">
        <v>321</v>
      </c>
      <c r="D438" s="40" t="s">
        <v>97</v>
      </c>
      <c r="E438" s="43">
        <v>0.3</v>
      </c>
      <c r="F438" s="68">
        <v>3.5999999999999997E-2</v>
      </c>
      <c r="G438" s="77"/>
      <c r="H438" s="77"/>
    </row>
    <row r="439" spans="1:8" s="1" customFormat="1" x14ac:dyDescent="0.25">
      <c r="A439" s="39" t="s">
        <v>471</v>
      </c>
      <c r="B439" s="40" t="s">
        <v>322</v>
      </c>
      <c r="C439" s="41" t="s">
        <v>323</v>
      </c>
      <c r="D439" s="40" t="s">
        <v>16</v>
      </c>
      <c r="E439" s="43">
        <v>0.21</v>
      </c>
      <c r="F439" s="68">
        <v>2.52E-2</v>
      </c>
      <c r="G439" s="77"/>
      <c r="H439" s="77"/>
    </row>
    <row r="440" spans="1:8" s="1" customFormat="1" ht="25.5" x14ac:dyDescent="0.25">
      <c r="A440" s="19" t="s">
        <v>472</v>
      </c>
      <c r="B440" s="20" t="s">
        <v>181</v>
      </c>
      <c r="C440" s="20" t="s">
        <v>182</v>
      </c>
      <c r="D440" s="21" t="s">
        <v>183</v>
      </c>
      <c r="E440" s="87">
        <v>2.5999999999999999E-2</v>
      </c>
      <c r="F440" s="88"/>
      <c r="G440" s="77"/>
      <c r="H440" s="77"/>
    </row>
    <row r="441" spans="1:8" s="1" customFormat="1" x14ac:dyDescent="0.25">
      <c r="A441" s="26" t="s">
        <v>473</v>
      </c>
      <c r="B441" s="27" t="s">
        <v>11</v>
      </c>
      <c r="C441" s="28" t="s">
        <v>22</v>
      </c>
      <c r="D441" s="27" t="s">
        <v>23</v>
      </c>
      <c r="E441" s="29">
        <v>6.51</v>
      </c>
      <c r="F441" s="62">
        <v>0.16925999999999999</v>
      </c>
      <c r="G441" s="77"/>
      <c r="H441" s="77"/>
    </row>
    <row r="442" spans="1:8" s="1" customFormat="1" x14ac:dyDescent="0.25">
      <c r="A442" s="22" t="s">
        <v>474</v>
      </c>
      <c r="B442" s="23" t="s">
        <v>184</v>
      </c>
      <c r="C442" s="24" t="s">
        <v>185</v>
      </c>
      <c r="D442" s="23" t="s">
        <v>186</v>
      </c>
      <c r="E442" s="25">
        <v>2.9</v>
      </c>
      <c r="F442" s="64">
        <v>7.5399999999999995E-2</v>
      </c>
      <c r="G442" s="77"/>
      <c r="H442" s="77"/>
    </row>
    <row r="443" spans="1:8" s="1" customFormat="1" x14ac:dyDescent="0.25">
      <c r="A443" s="19" t="s">
        <v>475</v>
      </c>
      <c r="B443" s="20"/>
      <c r="C443" s="20" t="s">
        <v>336</v>
      </c>
      <c r="D443" s="21" t="s">
        <v>86</v>
      </c>
      <c r="E443" s="52"/>
      <c r="F443" s="52">
        <v>2.2000000000000002</v>
      </c>
      <c r="G443" s="77"/>
      <c r="H443" s="77"/>
    </row>
    <row r="444" spans="1:8" s="1" customFormat="1" x14ac:dyDescent="0.25">
      <c r="A444" s="19" t="s">
        <v>476</v>
      </c>
      <c r="B444" s="20"/>
      <c r="C444" s="20" t="s">
        <v>338</v>
      </c>
      <c r="D444" s="21" t="s">
        <v>188</v>
      </c>
      <c r="E444" s="52"/>
      <c r="F444" s="52">
        <v>2.6</v>
      </c>
      <c r="G444" s="77"/>
      <c r="H444" s="77"/>
    </row>
    <row r="445" spans="1:8" s="1" customFormat="1" x14ac:dyDescent="0.25">
      <c r="A445" s="19" t="s">
        <v>477</v>
      </c>
      <c r="B445" s="20" t="s">
        <v>325</v>
      </c>
      <c r="C445" s="20" t="s">
        <v>326</v>
      </c>
      <c r="D445" s="21" t="s">
        <v>91</v>
      </c>
      <c r="E445" s="87">
        <v>0.4</v>
      </c>
      <c r="F445" s="88"/>
      <c r="G445" s="77"/>
      <c r="H445" s="77"/>
    </row>
    <row r="446" spans="1:8" s="1" customFormat="1" x14ac:dyDescent="0.25">
      <c r="A446" s="26" t="s">
        <v>478</v>
      </c>
      <c r="B446" s="27" t="s">
        <v>11</v>
      </c>
      <c r="C446" s="28" t="s">
        <v>22</v>
      </c>
      <c r="D446" s="27" t="s">
        <v>23</v>
      </c>
      <c r="E446" s="44">
        <v>89</v>
      </c>
      <c r="F446" s="62">
        <v>35.6</v>
      </c>
      <c r="G446" s="77"/>
      <c r="H446" s="77"/>
    </row>
    <row r="447" spans="1:8" s="1" customFormat="1" ht="24" x14ac:dyDescent="0.25">
      <c r="A447" s="22" t="s">
        <v>479</v>
      </c>
      <c r="B447" s="23" t="s">
        <v>66</v>
      </c>
      <c r="C447" s="24" t="s">
        <v>67</v>
      </c>
      <c r="D447" s="23" t="s">
        <v>14</v>
      </c>
      <c r="E447" s="25">
        <v>5.88</v>
      </c>
      <c r="F447" s="64">
        <v>2.3519999999999999</v>
      </c>
      <c r="G447" s="77"/>
      <c r="H447" s="77"/>
    </row>
    <row r="448" spans="1:8" s="1" customFormat="1" x14ac:dyDescent="0.25">
      <c r="A448" s="34" t="s">
        <v>480</v>
      </c>
      <c r="B448" s="35" t="s">
        <v>327</v>
      </c>
      <c r="C448" s="36" t="s">
        <v>328</v>
      </c>
      <c r="D448" s="35" t="s">
        <v>42</v>
      </c>
      <c r="E448" s="37">
        <v>103</v>
      </c>
      <c r="F448" s="67">
        <v>41.2</v>
      </c>
      <c r="G448" s="77"/>
      <c r="H448" s="77"/>
    </row>
    <row r="449" spans="1:8" s="1" customFormat="1" ht="51" x14ac:dyDescent="0.25">
      <c r="A449" s="19" t="s">
        <v>481</v>
      </c>
      <c r="B449" s="20" t="s">
        <v>751</v>
      </c>
      <c r="C449" s="20" t="s">
        <v>752</v>
      </c>
      <c r="D449" s="21" t="s">
        <v>16</v>
      </c>
      <c r="E449" s="90">
        <v>100</v>
      </c>
      <c r="F449" s="91"/>
      <c r="G449" s="77"/>
      <c r="H449" s="77"/>
    </row>
    <row r="450" spans="1:8" s="1" customFormat="1" x14ac:dyDescent="0.25">
      <c r="A450" s="22" t="s">
        <v>482</v>
      </c>
      <c r="B450" s="23" t="s">
        <v>749</v>
      </c>
      <c r="C450" s="24" t="s">
        <v>750</v>
      </c>
      <c r="D450" s="23" t="s">
        <v>14</v>
      </c>
      <c r="E450" s="25">
        <v>7.8719999999999998E-2</v>
      </c>
      <c r="F450" s="64">
        <v>7.8719999999999999</v>
      </c>
      <c r="G450" s="77"/>
      <c r="H450" s="77"/>
    </row>
    <row r="451" spans="1:8" s="1" customFormat="1" ht="15.75" x14ac:dyDescent="0.25">
      <c r="A451" s="8" t="s">
        <v>130</v>
      </c>
      <c r="B451" s="9"/>
      <c r="C451" s="10"/>
      <c r="D451" s="10"/>
      <c r="E451" s="10"/>
      <c r="F451" s="10"/>
      <c r="G451" s="77"/>
      <c r="H451" s="77"/>
    </row>
    <row r="452" spans="1:8" s="1" customFormat="1" ht="13.5" customHeight="1" x14ac:dyDescent="0.25">
      <c r="A452" s="11">
        <v>1</v>
      </c>
      <c r="B452" s="12"/>
      <c r="C452" s="13" t="s">
        <v>753</v>
      </c>
      <c r="D452" s="14" t="s">
        <v>131</v>
      </c>
      <c r="E452" s="15">
        <v>7741827625.4263048</v>
      </c>
      <c r="F452" s="73"/>
      <c r="G452" s="77"/>
      <c r="H452" s="77"/>
    </row>
  </sheetData>
  <mergeCells count="88">
    <mergeCell ref="C187:D187"/>
    <mergeCell ref="E124:F124"/>
    <mergeCell ref="E119:F119"/>
    <mergeCell ref="E121:F121"/>
    <mergeCell ref="E110:F110"/>
    <mergeCell ref="A112:F112"/>
    <mergeCell ref="C113:D113"/>
    <mergeCell ref="E114:F114"/>
    <mergeCell ref="E117:F117"/>
    <mergeCell ref="C123:D123"/>
    <mergeCell ref="E140:F140"/>
    <mergeCell ref="E149:F149"/>
    <mergeCell ref="C171:D171"/>
    <mergeCell ref="E172:F172"/>
    <mergeCell ref="C433:D433"/>
    <mergeCell ref="E434:F434"/>
    <mergeCell ref="E440:F440"/>
    <mergeCell ref="E445:F445"/>
    <mergeCell ref="E351:F351"/>
    <mergeCell ref="E363:F363"/>
    <mergeCell ref="A367:F367"/>
    <mergeCell ref="C368:D368"/>
    <mergeCell ref="E369:F369"/>
    <mergeCell ref="E372:F372"/>
    <mergeCell ref="E374:F374"/>
    <mergeCell ref="C376:D376"/>
    <mergeCell ref="E449:F449"/>
    <mergeCell ref="E59:F59"/>
    <mergeCell ref="E73:F73"/>
    <mergeCell ref="E393:F393"/>
    <mergeCell ref="E416:F416"/>
    <mergeCell ref="E423:F423"/>
    <mergeCell ref="E76:F76"/>
    <mergeCell ref="E241:F241"/>
    <mergeCell ref="E243:F243"/>
    <mergeCell ref="E262:F262"/>
    <mergeCell ref="E188:F188"/>
    <mergeCell ref="C210:D210"/>
    <mergeCell ref="E211:F211"/>
    <mergeCell ref="E293:F293"/>
    <mergeCell ref="C302:D302"/>
    <mergeCell ref="E285:F285"/>
    <mergeCell ref="E224:F224"/>
    <mergeCell ref="E228:F228"/>
    <mergeCell ref="A236:F236"/>
    <mergeCell ref="C237:D237"/>
    <mergeCell ref="C292:D292"/>
    <mergeCell ref="C245:D245"/>
    <mergeCell ref="E377:F377"/>
    <mergeCell ref="E400:F400"/>
    <mergeCell ref="C335:D335"/>
    <mergeCell ref="E336:F336"/>
    <mergeCell ref="E269:F269"/>
    <mergeCell ref="E342:F342"/>
    <mergeCell ref="E303:F303"/>
    <mergeCell ref="E320:F320"/>
    <mergeCell ref="E325:F325"/>
    <mergeCell ref="E84:F84"/>
    <mergeCell ref="E98:F98"/>
    <mergeCell ref="E101:F101"/>
    <mergeCell ref="E347:F347"/>
    <mergeCell ref="E353:F353"/>
    <mergeCell ref="E238:F238"/>
    <mergeCell ref="E218:F218"/>
    <mergeCell ref="E230:F230"/>
    <mergeCell ref="E246:F246"/>
    <mergeCell ref="E164:F164"/>
    <mergeCell ref="E205:F205"/>
    <mergeCell ref="C39:D39"/>
    <mergeCell ref="E40:F40"/>
    <mergeCell ref="A8:F8"/>
    <mergeCell ref="E9:F9"/>
    <mergeCell ref="E18:F18"/>
    <mergeCell ref="E20:F20"/>
    <mergeCell ref="E31:F31"/>
    <mergeCell ref="E15:F15"/>
    <mergeCell ref="C3:F3"/>
    <mergeCell ref="E13:F13"/>
    <mergeCell ref="E35:F35"/>
    <mergeCell ref="E37:F37"/>
    <mergeCell ref="B7:F7"/>
    <mergeCell ref="B1:F1"/>
    <mergeCell ref="D2:F2"/>
    <mergeCell ref="A4:A5"/>
    <mergeCell ref="B4:B5"/>
    <mergeCell ref="C4:C5"/>
    <mergeCell ref="D4:D5"/>
    <mergeCell ref="E4:F4"/>
  </mergeCells>
  <printOptions horizontalCentered="1"/>
  <pageMargins left="0.39" right="0.39" top="0.59" bottom="0.59" header="0.39" footer="0.39"/>
  <pageSetup paperSize="9" scale="17" fitToHeight="10000" orientation="landscape" horizontalDpi="300" verticalDpi="300" r:id="rId1"/>
  <headerFooter>
    <oddHeader>&amp;L&amp;9ПРОГРАММНЫЙ КОМПЛЕКС АВС-UZ (РЕДАКЦИЯ 2025.1)&amp;C&amp;P&amp;R720258490</oddHeader>
    <oddFooter>&amp;CСтраниц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Смета</vt:lpstr>
      <vt:lpstr>Смета!Заголовки_для_печати</vt:lpstr>
      <vt:lpstr>Смета!Область_печати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Mushtariy</dc:creator>
  <cp:lastModifiedBy>585</cp:lastModifiedBy>
  <cp:lastPrinted>2026-10-15T11:21:05Z</cp:lastPrinted>
  <dcterms:created xsi:type="dcterms:W3CDTF">2015-06-05T18:17:20Z</dcterms:created>
  <dcterms:modified xsi:type="dcterms:W3CDTF">2026-10-21T10:01:50Z</dcterms:modified>
</cp:coreProperties>
</file>